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Worked Example" sheetId="2" state="visible" r:id="rId4"/>
    <sheet name="Test Scripts" sheetId="3" state="visible" r:id="rId5"/>
    <sheet name="Traceability" sheetId="4" state="visible" r:id="rId6"/>
    <sheet name="Defect Log" sheetId="5" state="visible" r:id="rId7"/>
    <sheet name="Execution Summary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<sst xmlns="http://schemas.openxmlformats.org/spreadsheetml/2006/main" count="349" uniqueCount="244">
  <si>
    <t xml:space="preserve">IRT / RTSM User Acceptance Testing  —  how to run this UAT (parallel-group study)</t>
  </si>
  <si>
    <t xml:space="preserve">UAT is your confirmation, in a TEST environment, that the vendor's randomization &amp; drug-supply build does exactly what the URS says — before a single real participant is randomized. This workbook is the tool you fill in as you go; the HTML 'UAT guide' walks the full detail with worked test scripts. As the biostatistician you OWN the confirmation that the IRT allocates per your list: right arm, right stratum, right block behaviour, concealed until dosing.</t>
  </si>
  <si>
    <t xml:space="preserve">The five sheets, in order of use</t>
  </si>
  <si>
    <t xml:space="preserve">1) Instructions (this sheet).   2) Test Scripts — execute each test and fill the yellow columns.   3) Traceability — every URS requirement must map to ≥1 test (auto-flags gaps).   4) Defect Log — raise every failed test here.   5) Execution Summary — the go-live sign-off gate computes automatically.   See also the 'Worked Example' sheet for two fully-filled test scripts.</t>
  </si>
  <si>
    <t xml:space="preserve">Before you start — gather these inputs</t>
  </si>
  <si>
    <t xml:space="preserve">• Approved URS (the contract of what the system must do).   • Protocol (arms, ratio, stratification factors, block size, unblinding rules).   • Randomization spec + a TEST randomization list loaded in the UAT environment (never the production list).   • Drug-supply spec (kit types, visit-to-kit matrix, resupply thresholds, expiry).   • UAT environment URLs + a test account for EACH role (investigator, unblinded pharmacist/statistician, blinded roles).   • Test sites, test participant IDs, and the input values you'll use (weights for strata, visit dates).</t>
  </si>
  <si>
    <t xml:space="preserve">The workflow</t>
  </si>
  <si>
    <t xml:space="preserve">Derive test cases from the URS. Each requirement → ≥1 positive test (does the right thing), ≥1 negative test (blocks the wrong thing), and a boundary test where a value sits on the edge of a rule (block edge, exact stratum cut-point, expiry today).</t>
  </si>
  <si>
    <t xml:space="preserve">Write each test so it is executable — a specific, verifiable expected result, not 'works correctly'. See the Worked Example sheet for the 6-part anatomy: precondition, test data, steps, expected, actual, evidence.</t>
  </si>
  <si>
    <t xml:space="preserve">Dry-run the scripts once yourself to catch bad test data / a not-ready environment. Fix the scripts, not the results.</t>
  </si>
  <si>
    <t xml:space="preserve">Execute formally. For each test fill: Actual, Status (Pass/Fail/Blocked/Not Run), Tester, Date — and capture a dated SCREENSHOT as evidence. 'Blocked' (environment not ready) is not a defect.</t>
  </si>
  <si>
    <t xml:space="preserve">Reconcile IRT allocations against the test list yourself — a sample across EVERY stratum, both arms of the ratio, and block boundaries. This is the biostatistician's job and the most common place IRT builds fail.</t>
  </si>
  <si>
    <t xml:space="preserve">Log every Fail on the Defect Log with a severity (see below); put the Defect ID back on the failed test row. Vendor fixes → you RETEST on the new build → REGRESSION-test anything the change could have touched. Record the build version.</t>
  </si>
  <si>
    <t xml:space="preserve">Close traceability: every URS requirement has an executed test (the Traceability sheet auto-flags any gap).</t>
  </si>
  <si>
    <t xml:space="preserve">When the gate reads READY, the UAT lead + accountable biostatistician SIGN the Execution Summary. File the whole package (plan, scripts, results+evidence, defect log, signed summary) to the eTMF.</t>
  </si>
  <si>
    <t xml:space="preserve">Defect severity — drives whether it blocks go-live</t>
  </si>
  <si>
    <t xml:space="preserve">CRITICAL — could compromise participant safety, break the blind, mis-randomize, mis-dose, or corrupt randomization/supply integrity (wrong stratum, duplicate rand number, expired kit dispensable, blinded role sees the arm). BLOCKS go-live.</t>
  </si>
  <si>
    <t xml:space="preserve">MAJOR — significant functional error in a key workflow, not directly safety/integrity (resupply not triggering, wrong kit type for a visit, safety notification not sent). Blocks go-live until fixed.</t>
  </si>
  <si>
    <t xml:space="preserve">MINOR — cosmetic / non-functional (notification subject omits site number, a label typo). Does not block; fix or waive with rationale.</t>
  </si>
  <si>
    <t xml:space="preserve">The go-live gate (Execution Summary)</t>
  </si>
  <si>
    <t xml:space="preserve">The gate flips from NOT ready to READY only when ALL THREE are true: (1) every Critical test is Pass; (2) zero OPEN Critical or Major defects; (3) 100% requirement traceability. The gate packages evidence — it does not grant approval. A named human still reviews and signs. In the delivered workbook the gate reads NOT ready because no tests are executed yet; it turns READY as you pass them.</t>
  </si>
  <si>
    <t xml:space="preserve">How this connects to your real systems</t>
  </si>
  <si>
    <t xml:space="preserve">• UAT runs in the IRT/RTSM vendor's staging environment (a separate instance from production), loaded with a TEST randomization list, never the production list.
• You operate the vendor's system in a browser (register a test participant, randomize, dispense, trigger resupply, invoke emergency unblinding) and reconcile what it did against your list and specs.
• This workbook is your independent record and sign-off, not a live connection: you transcribe Status, defects, and traceability here, with dated screenshots and system exports as the evidence.
• The signed go-live summary (gate READY plus named human signatures) is what authorizes the vendor to promote the validated build to production; the whole package is filed to the eTMF.</t>
  </si>
  <si>
    <t xml:space="preserve">100% synthetic test data. No PHI. 'Participant', not 'subject' (CDISC USUBJID/SUBJID preserved). Full worked detail: the 'UAT guide' HTML next to this file.</t>
  </si>
  <si>
    <t xml:space="preserve">Worked Example — what a good, executable test script looks like</t>
  </si>
  <si>
    <t xml:space="preserve">Copy this shape into the Test Scripts sheet. The point: a specific, verifiable Expected result that a tester can objectively pass or fail — and, for randomization, a reconciliation you (the biostatistician) perform against the test list.</t>
  </si>
  <si>
    <t xml:space="preserve">Field</t>
  </si>
  <si>
    <t xml:space="preserve">Example A — RAND-02 (stratified allocation)</t>
  </si>
  <si>
    <t xml:space="preserve">Example B — UNBL-01 (emergency unblinding)</t>
  </si>
  <si>
    <t xml:space="preserve">Test ID / URS</t>
  </si>
  <si>
    <t xml:space="preserve">RAND-02  ·  URS-RND-02 (allocate within entered stratum; factor = weight &lt;70 / ≥70 kg; 2:1 active:placebo; block 6)</t>
  </si>
  <si>
    <t xml:space="preserve">UNBL-01  ·  URS-UNB-01 (authorized role can break the blind for one participant; event is logged; participant is flagged)</t>
  </si>
  <si>
    <t xml:space="preserve">Priority</t>
  </si>
  <si>
    <t xml:space="preserve">Critical</t>
  </si>
  <si>
    <t xml:space="preserve">Precondition</t>
  </si>
  <si>
    <t xml:space="preserve">Test randomization list loaded in UAT; &lt;70 kg stratum block 1 has an unused slot; you know the next expected list entry (as an authorized unblinded role).</t>
  </si>
  <si>
    <t xml:space="preserve">A randomized test participant exists (e.g. 101-001); you are logged in with the unblinding-authorized role; the participant is not yet unblinded.</t>
  </si>
  <si>
    <t xml:space="preserve">Test data</t>
  </si>
  <si>
    <t xml:space="preserve">Participant 101-001, Site 101, screening weight 68.0 kg.</t>
  </si>
  <si>
    <t xml:space="preserve">Participant 101-001; reason = 'medical emergency'.</t>
  </si>
  <si>
    <t xml:space="preserve">Steps</t>
  </si>
  <si>
    <t xml:space="preserve">1. Log in as Investigator at Site 101.  2. Register 101-001; enter weight 68.0 kg.  3. Click Randomize.  4. Record the returned kit number + confirmation.  5. Log in as authorized unblinded statistician; open the allocation report for 101-001.</t>
  </si>
  <si>
    <t xml:space="preserve">1. Open 101-001.  2. Invoke emergency unblind; enter reason.  3. Confirm.  4. Check the audit trail and the participant's status.  5. Log in as a BLINDED role and confirm the arm is still not visible to them.</t>
  </si>
  <si>
    <t xml:space="preserve">Expected result</t>
  </si>
  <si>
    <t xml:space="preserve">101-001 is allocated to the NEXT UNUSED entry in the &lt;70 kg stratum, block 1 of the test list — matching arm, sequence, and kit number. The investigator confirmation shows a KIT ID only, not the arm. The allocation report row == the list row.</t>
  </si>
  <si>
    <t xml:space="preserve">The treatment arm is revealed to the authorized role only. The unblinding is written to the audit trail (who, when, reason). The participant is flagged as unblinded. A BLINDED role still cannot see the arm. Any required safety notification fires.</t>
  </si>
  <si>
    <t xml:space="preserve">How you verify</t>
  </si>
  <si>
    <t xml:space="preserve">Put the test list next to the IRT allocation report; confirm cell-for-cell: stratum, block position, arm, kit number. Repeat across every stratum, both arms of the 2:1 ratio, and block boundaries — not one happy-path participant.</t>
  </si>
  <si>
    <t xml:space="preserve">Inspect the audit-trail entry and the participant flag directly; confirm the blinded-role view is unchanged; confirm the notification was sent.</t>
  </si>
  <si>
    <t xml:space="preserve">Actual (filled at run)</t>
  </si>
  <si>
    <t xml:space="preserve">101-001 → &lt;70 kg, block 1, position 3, Arm A, kit K-1043. Confirmation showed kit K-1043 only. Report row == list row. ✔</t>
  </si>
  <si>
    <t xml:space="preserve">Arm revealed to unblinded role; audit entry present (user, timestamp, reason); participant flagged; blinded view unchanged; notification sent. ✔</t>
  </si>
  <si>
    <t xml:space="preserve">Status / evidence</t>
  </si>
  <si>
    <t xml:space="preserve">PASS — screenshot uat_rand02_2026-07-10.png attached.</t>
  </si>
  <si>
    <t xml:space="preserve">PASS — screenshot uat_unbl01_2026-07-10.png + audit-trail export attached.</t>
  </si>
  <si>
    <t xml:space="preserve">If it FAILED</t>
  </si>
  <si>
    <t xml:space="preserve">Raise a Critical defect on the Defect Log (e.g. 'allocated from ≥70 kg list'), put the Defect ID on this test row, retest on the vendor's fix build, then regression-test all allocation tests.</t>
  </si>
  <si>
    <t xml:space="preserve">Raise a Critical defect (e.g. 'blinded role can see arm after unblind' or 'no audit entry'), retest on the fix build, regression-test the unblinding + notification tests.</t>
  </si>
  <si>
    <t xml:space="preserve">Test Scripts — execute each, then fill the yellow columns</t>
  </si>
  <si>
    <t xml:space="preserve">Test ID</t>
  </si>
  <si>
    <t xml:space="preserve">Area</t>
  </si>
  <si>
    <t xml:space="preserve">URS Req</t>
  </si>
  <si>
    <t xml:space="preserve">Test Title</t>
  </si>
  <si>
    <t xml:space="preserve">Expected Result</t>
  </si>
  <si>
    <t xml:space="preserve">Actual Result</t>
  </si>
  <si>
    <t xml:space="preserve">Status</t>
  </si>
  <si>
    <t xml:space="preserve">Tester</t>
  </si>
  <si>
    <t xml:space="preserve">Date</t>
  </si>
  <si>
    <t xml:space="preserve">Defect ID</t>
  </si>
  <si>
    <t xml:space="preserve">Comments</t>
  </si>
  <si>
    <t xml:space="preserve">RAND-01</t>
  </si>
  <si>
    <t xml:space="preserve">Randomization</t>
  </si>
  <si>
    <t xml:space="preserve">URS-RND-01</t>
  </si>
  <si>
    <t xml:space="preserve">Allocation matches the approved schedule</t>
  </si>
  <si>
    <t xml:space="preserve">Randomize test participants; export IRT allocation.</t>
  </si>
  <si>
    <t xml:space="preserve">IRT allocation == approved randomization list (arm, kit, stratum) for all.</t>
  </si>
  <si>
    <t xml:space="preserve">RAND-02</t>
  </si>
  <si>
    <t xml:space="preserve">URS-RND-02</t>
  </si>
  <si>
    <t xml:space="preserve">Stratified allocation respects entered strata</t>
  </si>
  <si>
    <t xml:space="preserve">Randomize across each stratification factor (e.g. site, factor).</t>
  </si>
  <si>
    <t xml:space="preserve">Each participant allocated within the stratum entered.</t>
  </si>
  <si>
    <t xml:space="preserve">RAND-03</t>
  </si>
  <si>
    <t xml:space="preserve">URS-RND-03</t>
  </si>
  <si>
    <t xml:space="preserve">High</t>
  </si>
  <si>
    <t xml:space="preserve">Allocation ratio honoured</t>
  </si>
  <si>
    <t xml:space="preserve">Randomize a block; check active:control ratio (e.g. 2:1).</t>
  </si>
  <si>
    <t xml:space="preserve">Realised ratio matches the protocol allocation ratio.</t>
  </si>
  <si>
    <t xml:space="preserve">RAND-04</t>
  </si>
  <si>
    <t xml:space="preserve">URS-RND-04</t>
  </si>
  <si>
    <t xml:space="preserve">Within-block balance / block integrity</t>
  </si>
  <si>
    <t xml:space="preserve">Inspect allocation within each permuted block.</t>
  </si>
  <si>
    <t xml:space="preserve">Within-block balance matches block size/ratio in the list.</t>
  </si>
  <si>
    <t xml:space="preserve">RAND-05</t>
  </si>
  <si>
    <t xml:space="preserve">URS-RND-05</t>
  </si>
  <si>
    <t xml:space="preserve">Unique randomization number</t>
  </si>
  <si>
    <t xml:space="preserve">Two sites randomize concurrently.</t>
  </si>
  <si>
    <t xml:space="preserve">Each participant gets a unique randomization number; no collision.</t>
  </si>
  <si>
    <t xml:space="preserve">RAND-06</t>
  </si>
  <si>
    <t xml:space="preserve">URS-RND-06</t>
  </si>
  <si>
    <t xml:space="preserve">Allocation concealment until dosing</t>
  </si>
  <si>
    <t xml:space="preserve">View a participant as a blinded role before dosing.</t>
  </si>
  <si>
    <t xml:space="preserve">Treatment concealed; blinded role sees a kit ID only.</t>
  </si>
  <si>
    <t xml:space="preserve">RAND-07</t>
  </si>
  <si>
    <t xml:space="preserve">URS-RND-07</t>
  </si>
  <si>
    <t xml:space="preserve">Reproducible from the frozen list</t>
  </si>
  <si>
    <t xml:space="preserve">Reload the frozen list; re-run allocation.</t>
  </si>
  <si>
    <t xml:space="preserve">Allocation is reproducible.</t>
  </si>
  <si>
    <t xml:space="preserve">ENR-01</t>
  </si>
  <si>
    <t xml:space="preserve">Enrollment / screening</t>
  </si>
  <si>
    <t xml:space="preserve">URS-ENR-01</t>
  </si>
  <si>
    <t xml:space="preserve">Medium</t>
  </si>
  <si>
    <t xml:space="preserve">Unique screening numbers</t>
  </si>
  <si>
    <t xml:space="preserve">Screen several participants.</t>
  </si>
  <si>
    <t xml:space="preserve">Unique, sequential screening numbers.</t>
  </si>
  <si>
    <t xml:space="preserve">ENR-02</t>
  </si>
  <si>
    <t xml:space="preserve">URS-ENR-02</t>
  </si>
  <si>
    <t xml:space="preserve">Screen-fail cannot randomize</t>
  </si>
  <si>
    <t xml:space="preserve">Mark a participant screen-fail; attempt to randomize.</t>
  </si>
  <si>
    <t xml:space="preserve">Randomization blocked.</t>
  </si>
  <si>
    <t xml:space="preserve">ENR-03</t>
  </si>
  <si>
    <t xml:space="preserve">URS-ENR-03</t>
  </si>
  <si>
    <t xml:space="preserve">Re-screening permitted per protocol</t>
  </si>
  <si>
    <t xml:space="preserve">Re-screen a permitted screen-fail.</t>
  </si>
  <si>
    <t xml:space="preserve">Re-screening allowed with a new screening number.</t>
  </si>
  <si>
    <t xml:space="preserve">ENR-04</t>
  </si>
  <si>
    <t xml:space="preserve">URS-ENR-04</t>
  </si>
  <si>
    <t xml:space="preserve">Enrollment cap enforced</t>
  </si>
  <si>
    <t xml:space="preserve">Enroll to the study cap + 1.</t>
  </si>
  <si>
    <t xml:space="preserve">Enrollment blocked at the study cap.</t>
  </si>
  <si>
    <t xml:space="preserve">DISP-01</t>
  </si>
  <si>
    <t xml:space="preserve">Drug dispensing</t>
  </si>
  <si>
    <t xml:space="preserve">URS-DSP-01</t>
  </si>
  <si>
    <t xml:space="preserve">Dispensed kit matches allocated arm</t>
  </si>
  <si>
    <t xml:space="preserve">Dispense at Day 1; compare kit to allocation.</t>
  </si>
  <si>
    <t xml:space="preserve">Dispensed kit matches the allocated arm.</t>
  </si>
  <si>
    <t xml:space="preserve">DISP-02</t>
  </si>
  <si>
    <t xml:space="preserve">URS-DSP-02</t>
  </si>
  <si>
    <t xml:space="preserve">Correct kit type per visit</t>
  </si>
  <si>
    <t xml:space="preserve">Dispense across visits with differing kit types.</t>
  </si>
  <si>
    <t xml:space="preserve">Correct kit type per visit per the supply matrix.</t>
  </si>
  <si>
    <t xml:space="preserve">DISP-03</t>
  </si>
  <si>
    <t xml:space="preserve">URS-DSP-03</t>
  </si>
  <si>
    <t xml:space="preserve">Dispensing blocked outside visit window</t>
  </si>
  <si>
    <t xml:space="preserve">Attempt dispensing outside the visit window.</t>
  </si>
  <si>
    <t xml:space="preserve">Dispensing blocked / warned outside the window.</t>
  </si>
  <si>
    <t xml:space="preserve">DISP-04</t>
  </si>
  <si>
    <t xml:space="preserve">URS-DSP-04</t>
  </si>
  <si>
    <t xml:space="preserve">Dispensing reconciles to dosing</t>
  </si>
  <si>
    <t xml:space="preserve">Reconcile dispensing records to dosing.</t>
  </si>
  <si>
    <t xml:space="preserve">Records reconcile to dosing events.</t>
  </si>
  <si>
    <t xml:space="preserve">DISP-05</t>
  </si>
  <si>
    <t xml:space="preserve">URS-DSP-05</t>
  </si>
  <si>
    <t xml:space="preserve">Blinded kit labelling</t>
  </si>
  <si>
    <t xml:space="preserve">Inspect kit label as a blinded role.</t>
  </si>
  <si>
    <t xml:space="preserve">Label reveals no treatment arm; kit ID only.</t>
  </si>
  <si>
    <t xml:space="preserve">SUP-01</t>
  </si>
  <si>
    <t xml:space="preserve">Resupply / inventory</t>
  </si>
  <si>
    <t xml:space="preserve">URS-SUP-01</t>
  </si>
  <si>
    <t xml:space="preserve">Resupply triggered at threshold</t>
  </si>
  <si>
    <t xml:space="preserve">Draw site stock below the resupply threshold.</t>
  </si>
  <si>
    <t xml:space="preserve">Automatic resupply shipment triggered.</t>
  </si>
  <si>
    <t xml:space="preserve">SUP-02</t>
  </si>
  <si>
    <t xml:space="preserve">URS-SUP-02</t>
  </si>
  <si>
    <t xml:space="preserve">Expired kits not dispensable</t>
  </si>
  <si>
    <t xml:space="preserve">Attempt to dispense an expired kit.</t>
  </si>
  <si>
    <t xml:space="preserve">Expired kits are not dispensable.</t>
  </si>
  <si>
    <t xml:space="preserve">SUP-03</t>
  </si>
  <si>
    <t xml:space="preserve">URS-SUP-03</t>
  </si>
  <si>
    <t xml:space="preserve">Temperature-excursion kits quarantined</t>
  </si>
  <si>
    <t xml:space="preserve">Flag a temperature excursion; attempt to dispense.</t>
  </si>
  <si>
    <t xml:space="preserve">Excursion kits quarantined; not dispensable until released.</t>
  </si>
  <si>
    <t xml:space="preserve">SUP-04</t>
  </si>
  <si>
    <t xml:space="preserve">URS-SUP-04</t>
  </si>
  <si>
    <t xml:space="preserve">Inventory reconciliation</t>
  </si>
  <si>
    <t xml:space="preserve">Reconcile IRT inventory to a physical count.</t>
  </si>
  <si>
    <t xml:space="preserve">Inventory reconciles.</t>
  </si>
  <si>
    <t xml:space="preserve">UNBL-01</t>
  </si>
  <si>
    <t xml:space="preserve">Emergency unblinding</t>
  </si>
  <si>
    <t xml:space="preserve">URS-UNB-01</t>
  </si>
  <si>
    <t xml:space="preserve">Emergency unblind with audit trail</t>
  </si>
  <si>
    <t xml:space="preserve">Perform an emergency unblind as an authorized role.</t>
  </si>
  <si>
    <t xml:space="preserve">Treatment revealed; full audit trail (who/when/why).</t>
  </si>
  <si>
    <t xml:space="preserve">UNBL-02</t>
  </si>
  <si>
    <t xml:space="preserve">URS-UNB-02</t>
  </si>
  <si>
    <t xml:space="preserve">Unblinding role permissions</t>
  </si>
  <si>
    <t xml:space="preserve">Attempt to unblind as an unauthorized role.</t>
  </si>
  <si>
    <t xml:space="preserve">Unblinding denied for unauthorized roles.</t>
  </si>
  <si>
    <t xml:space="preserve">UNBL-03</t>
  </si>
  <si>
    <t xml:space="preserve">URS-UNB-03</t>
  </si>
  <si>
    <t xml:space="preserve">Post-unblind safety notification</t>
  </si>
  <si>
    <t xml:space="preserve">After unblind, verify the safety notification.</t>
  </si>
  <si>
    <t xml:space="preserve">Notification sent to the medical monitor / safety.</t>
  </si>
  <si>
    <t xml:space="preserve">NOT-01</t>
  </si>
  <si>
    <t xml:space="preserve">Notifications / reports</t>
  </si>
  <si>
    <t xml:space="preserve">URS-NOT-01</t>
  </si>
  <si>
    <t xml:space="preserve">Enrollment notification delivered</t>
  </si>
  <si>
    <t xml:space="preserve">Randomize a participant; check enrollment notification.</t>
  </si>
  <si>
    <t xml:space="preserve">Notification delivered to the distribution list.</t>
  </si>
  <si>
    <t xml:space="preserve">NOT-02</t>
  </si>
  <si>
    <t xml:space="preserve">URS-NOT-02</t>
  </si>
  <si>
    <t xml:space="preserve">Low-stock alert delivered</t>
  </si>
  <si>
    <t xml:space="preserve">Draw stock below threshold; check the alert.</t>
  </si>
  <si>
    <t xml:space="preserve">Low-stock alert delivered to the CRA.</t>
  </si>
  <si>
    <t xml:space="preserve">INT-01</t>
  </si>
  <si>
    <t xml:space="preserve">Data integration (EDC)</t>
  </si>
  <si>
    <t xml:space="preserve">URS-INT-01</t>
  </si>
  <si>
    <t xml:space="preserve">IRT&lt;-&gt;EDC participant reconciliation</t>
  </si>
  <si>
    <t xml:space="preserve">Reconcile IRT participants against EDC.</t>
  </si>
  <si>
    <t xml:space="preserve">IRT and EDC participant lists reconcile.</t>
  </si>
  <si>
    <t xml:space="preserve">INT-02</t>
  </si>
  <si>
    <t xml:space="preserve">URS-INT-02</t>
  </si>
  <si>
    <t xml:space="preserve">Randomization data transfer to biostat</t>
  </si>
  <si>
    <t xml:space="preserve">Transfer randomization data to biostatistics.</t>
  </si>
  <si>
    <t xml:space="preserve">Export matches the IRT allocation (per role).</t>
  </si>
  <si>
    <t xml:space="preserve">Requirement Traceability — every URS requirement needs a test</t>
  </si>
  <si>
    <t xml:space="preserve">Requirement description</t>
  </si>
  <si>
    <t xml:space="preserve"># Tests (auto)</t>
  </si>
  <si>
    <t xml:space="preserve">Covered (auto)</t>
  </si>
  <si>
    <t xml:space="preserve">Defect Log — raise every failed test here</t>
  </si>
  <si>
    <t xml:space="preserve">Severity</t>
  </si>
  <si>
    <t xml:space="preserve">Found in Test</t>
  </si>
  <si>
    <t xml:space="preserve">Description</t>
  </si>
  <si>
    <t xml:space="preserve">Date Raised</t>
  </si>
  <si>
    <t xml:space="preserve">Resolution</t>
  </si>
  <si>
    <t xml:space="preserve">Execution Summary &amp; Go-Live Sign-Off Gate</t>
  </si>
  <si>
    <t xml:space="preserve">Execution</t>
  </si>
  <si>
    <t xml:space="preserve">Total tests</t>
  </si>
  <si>
    <t xml:space="preserve">Passed</t>
  </si>
  <si>
    <t xml:space="preserve">Failed</t>
  </si>
  <si>
    <t xml:space="preserve">Blocked</t>
  </si>
  <si>
    <t xml:space="preserve">In Progress</t>
  </si>
  <si>
    <t xml:space="preserve">Not run</t>
  </si>
  <si>
    <t xml:space="preserve">Pass rate (of executed)</t>
  </si>
  <si>
    <t xml:space="preserve">Go-live sign-off gate</t>
  </si>
  <si>
    <t xml:space="preserve">Critical tests not yet passing</t>
  </si>
  <si>
    <t xml:space="preserve">Open Critical/Major defects</t>
  </si>
  <si>
    <t xml:space="preserve">Requirements without a test</t>
  </si>
  <si>
    <t xml:space="preserve">GO-LIVE GATE</t>
  </si>
  <si>
    <t xml:space="preserve">Sign-off (when READY)</t>
  </si>
  <si>
    <t xml:space="preserve">Tester — name</t>
  </si>
  <si>
    <t xml:space="preserve">Tester — date</t>
  </si>
  <si>
    <t xml:space="preserve">Biostatistician — name</t>
  </si>
  <si>
    <t xml:space="preserve">Biostatistician — date</t>
  </si>
  <si>
    <t xml:space="preserve">The gate packages the evidence; a named human signs. Deterministic criteria only.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</si>
</sst>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mbria"/>
      <family val="0"/>
      <charset val="1"/>
    </font>
    <font>
      <b val="true"/>
      <sz val="15"/>
      <color rgb="FF1F2A44"/>
      <name val="Cambria"/>
      <family val="0"/>
      <charset val="1"/>
    </font>
    <font>
      <sz val="10.5"/>
      <color rgb="FF222222"/>
      <name val="Cambria"/>
      <family val="0"/>
      <charset val="1"/>
    </font>
    <font>
      <b val="true"/>
      <sz val="11.5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i val="true"/>
      <sz val="10"/>
      <color rgb="FF595959"/>
      <name val="Cambria"/>
      <family val="0"/>
      <charset val="1"/>
    </font>
    <font>
      <b val="true"/>
      <sz val="10"/>
      <color rgb="FF1F2A44"/>
      <name val="Cambria"/>
      <family val="0"/>
      <charset val="1"/>
    </font>
    <font>
      <b val="true"/>
      <sz val="15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2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F5597"/>
        <bgColor rgb="FF1F3864"/>
      </patternFill>
    </fill>
    <fill>
      <patternFill patternType="solid">
        <fgColor rgb="FFD9E1F2"/>
        <bgColor rgb="FFCCFFFF"/>
      </patternFill>
    </fill>
    <fill>
      <patternFill patternType="solid">
        <fgColor rgb="FF0B1020"/>
        <bgColor rgb="FF000000"/>
      </patternFill>
    </fill>
    <fill>
      <patternFill patternType="solid">
        <fgColor rgb="FF1F3864"/>
        <bgColor rgb="FF1F2A44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B1020"/>
      <rgbColor rgb="FF222222"/>
      <rgbColor rgb="FF993300"/>
      <rgbColor rgb="FF993366"/>
      <rgbColor rgb="FF2F5597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118"/>
  </cols>
  <sheetData>
    <row r="1" customFormat="false" ht="21.75" hidden="false" customHeight="true" outlineLevel="0" collapsed="false">
      <c r="A1" s="2"/>
      <c r="B1" s="3" t="s">
        <v>0</v>
      </c>
    </row>
    <row r="2" customFormat="false" ht="48.75" hidden="false" customHeight="true" outlineLevel="0" collapsed="false">
      <c r="A2" s="4"/>
      <c r="B2" s="5" t="s">
        <v>1</v>
      </c>
    </row>
    <row r="3" customFormat="false" ht="21.75" hidden="false" customHeight="true" outlineLevel="0" collapsed="false">
      <c r="A3" s="6"/>
      <c r="B3" s="6" t="s">
        <v>2</v>
      </c>
    </row>
    <row r="4" customFormat="false" ht="36.75" hidden="false" customHeight="true" outlineLevel="0" collapsed="false">
      <c r="A4" s="4"/>
      <c r="B4" s="5" t="s">
        <v>3</v>
      </c>
    </row>
    <row r="5" customFormat="false" ht="21.75" hidden="false" customHeight="true" outlineLevel="0" collapsed="false">
      <c r="A5" s="6"/>
      <c r="B5" s="6" t="s">
        <v>4</v>
      </c>
    </row>
    <row r="6" customFormat="false" ht="48.75" hidden="false" customHeight="true" outlineLevel="0" collapsed="false">
      <c r="A6" s="4"/>
      <c r="B6" s="5" t="s">
        <v>5</v>
      </c>
    </row>
    <row r="7" customFormat="false" ht="21.75" hidden="false" customHeight="true" outlineLevel="0" collapsed="false">
      <c r="A7" s="6"/>
      <c r="B7" s="6" t="s">
        <v>6</v>
      </c>
    </row>
    <row r="8" customFormat="false" ht="24.75" hidden="false" customHeight="true" outlineLevel="0" collapsed="false">
      <c r="A8" s="7" t="n">
        <v>1</v>
      </c>
      <c r="B8" s="5" t="s">
        <v>7</v>
      </c>
    </row>
    <row r="9" customFormat="false" ht="24.75" hidden="false" customHeight="true" outlineLevel="0" collapsed="false">
      <c r="A9" s="7" t="n">
        <v>2</v>
      </c>
      <c r="B9" s="5" t="s">
        <v>8</v>
      </c>
    </row>
    <row r="10" customFormat="false" ht="15" hidden="false" customHeight="true" outlineLevel="0" collapsed="false">
      <c r="A10" s="7" t="n">
        <v>3</v>
      </c>
      <c r="B10" s="5" t="s">
        <v>9</v>
      </c>
    </row>
    <row r="11" customFormat="false" ht="24.75" hidden="false" customHeight="true" outlineLevel="0" collapsed="false">
      <c r="A11" s="7" t="n">
        <v>4</v>
      </c>
      <c r="B11" s="5" t="s">
        <v>10</v>
      </c>
    </row>
    <row r="12" customFormat="false" ht="24.75" hidden="false" customHeight="true" outlineLevel="0" collapsed="false">
      <c r="A12" s="7" t="n">
        <v>5</v>
      </c>
      <c r="B12" s="5" t="s">
        <v>11</v>
      </c>
    </row>
    <row r="13" customFormat="false" ht="24.75" hidden="false" customHeight="true" outlineLevel="0" collapsed="false">
      <c r="A13" s="7" t="n">
        <v>6</v>
      </c>
      <c r="B13" s="5" t="s">
        <v>12</v>
      </c>
    </row>
    <row r="14" customFormat="false" ht="15" hidden="false" customHeight="true" outlineLevel="0" collapsed="false">
      <c r="A14" s="7" t="n">
        <v>7</v>
      </c>
      <c r="B14" s="5" t="s">
        <v>13</v>
      </c>
    </row>
    <row r="15" customFormat="false" ht="24.75" hidden="false" customHeight="true" outlineLevel="0" collapsed="false">
      <c r="A15" s="7" t="n">
        <v>8</v>
      </c>
      <c r="B15" s="5" t="s">
        <v>14</v>
      </c>
    </row>
    <row r="16" customFormat="false" ht="21.75" hidden="false" customHeight="true" outlineLevel="0" collapsed="false">
      <c r="A16" s="6"/>
      <c r="B16" s="6" t="s">
        <v>15</v>
      </c>
    </row>
    <row r="17" customFormat="false" ht="24.75" hidden="false" customHeight="true" outlineLevel="0" collapsed="false">
      <c r="B17" s="5" t="s">
        <v>16</v>
      </c>
    </row>
    <row r="18" customFormat="false" ht="24.75" hidden="false" customHeight="true" outlineLevel="0" collapsed="false">
      <c r="B18" s="5" t="s">
        <v>17</v>
      </c>
    </row>
    <row r="19" customFormat="false" ht="15" hidden="false" customHeight="true" outlineLevel="0" collapsed="false">
      <c r="B19" s="5" t="s">
        <v>18</v>
      </c>
    </row>
    <row r="20" customFormat="false" ht="21.75" hidden="false" customHeight="true" outlineLevel="0" collapsed="false">
      <c r="A20" s="6"/>
      <c r="B20" s="6" t="s">
        <v>19</v>
      </c>
    </row>
    <row r="21" customFormat="false" ht="36.75" hidden="false" customHeight="true" outlineLevel="0" collapsed="false">
      <c r="B21" s="5" t="s">
        <v>20</v>
      </c>
    </row>
    <row r="22" customFormat="false" ht="15" hidden="false" customHeight="true" outlineLevel="0" collapsed="false">
      <c r="A22" s="6"/>
      <c r="B22" s="6" t="s">
        <v>21</v>
      </c>
    </row>
    <row r="23" customFormat="false" ht="97" hidden="false" customHeight="false" outlineLevel="0" collapsed="false">
      <c r="B23" s="5" t="s">
        <v>22</v>
      </c>
    </row>
    <row r="24" customFormat="false" ht="15" hidden="false" customHeight="false" outlineLevel="0" collapsed="false">
      <c r="B24" s="8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3" min="2" style="1" width="62"/>
  </cols>
  <sheetData>
    <row r="1" customFormat="false" ht="24" hidden="false" customHeight="true" outlineLevel="0" collapsed="false">
      <c r="A1" s="9" t="s">
        <v>24</v>
      </c>
      <c r="B1" s="9"/>
      <c r="C1" s="9"/>
    </row>
    <row r="2" customFormat="false" ht="42" hidden="false" customHeight="true" outlineLevel="0" collapsed="false">
      <c r="A2" s="10" t="s">
        <v>25</v>
      </c>
      <c r="B2" s="10"/>
      <c r="C2" s="10"/>
    </row>
    <row r="3" customFormat="false" ht="19.5" hidden="false" customHeight="true" outlineLevel="0" collapsed="false">
      <c r="A3" s="11" t="s">
        <v>26</v>
      </c>
      <c r="B3" s="11" t="s">
        <v>27</v>
      </c>
      <c r="C3" s="11" t="s">
        <v>28</v>
      </c>
    </row>
    <row r="4" customFormat="false" ht="24.75" hidden="false" customHeight="true" outlineLevel="0" collapsed="false">
      <c r="A4" s="12" t="s">
        <v>29</v>
      </c>
      <c r="B4" s="13" t="s">
        <v>30</v>
      </c>
      <c r="C4" s="13" t="s">
        <v>31</v>
      </c>
    </row>
    <row r="5" customFormat="false" ht="15" hidden="false" customHeight="true" outlineLevel="0" collapsed="false">
      <c r="A5" s="12" t="s">
        <v>32</v>
      </c>
      <c r="B5" s="13" t="s">
        <v>33</v>
      </c>
      <c r="C5" s="13" t="s">
        <v>33</v>
      </c>
    </row>
    <row r="6" customFormat="false" ht="36.75" hidden="false" customHeight="true" outlineLevel="0" collapsed="false">
      <c r="A6" s="12" t="s">
        <v>34</v>
      </c>
      <c r="B6" s="13" t="s">
        <v>35</v>
      </c>
      <c r="C6" s="13" t="s">
        <v>36</v>
      </c>
    </row>
    <row r="7" customFormat="false" ht="15" hidden="false" customHeight="true" outlineLevel="0" collapsed="false">
      <c r="A7" s="12" t="s">
        <v>37</v>
      </c>
      <c r="B7" s="13" t="s">
        <v>38</v>
      </c>
      <c r="C7" s="13" t="s">
        <v>39</v>
      </c>
    </row>
    <row r="8" customFormat="false" ht="48.75" hidden="false" customHeight="true" outlineLevel="0" collapsed="false">
      <c r="A8" s="12" t="s">
        <v>40</v>
      </c>
      <c r="B8" s="13" t="s">
        <v>41</v>
      </c>
      <c r="C8" s="13" t="s">
        <v>42</v>
      </c>
    </row>
    <row r="9" customFormat="false" ht="48.75" hidden="false" customHeight="true" outlineLevel="0" collapsed="false">
      <c r="A9" s="12" t="s">
        <v>43</v>
      </c>
      <c r="B9" s="13" t="s">
        <v>44</v>
      </c>
      <c r="C9" s="13" t="s">
        <v>45</v>
      </c>
    </row>
    <row r="10" customFormat="false" ht="48.75" hidden="false" customHeight="true" outlineLevel="0" collapsed="false">
      <c r="A10" s="12" t="s">
        <v>46</v>
      </c>
      <c r="B10" s="13" t="s">
        <v>47</v>
      </c>
      <c r="C10" s="13" t="s">
        <v>48</v>
      </c>
    </row>
    <row r="11" customFormat="false" ht="24.75" hidden="false" customHeight="true" outlineLevel="0" collapsed="false">
      <c r="A11" s="12" t="s">
        <v>49</v>
      </c>
      <c r="B11" s="13" t="s">
        <v>50</v>
      </c>
      <c r="C11" s="13" t="s">
        <v>51</v>
      </c>
    </row>
    <row r="12" customFormat="false" ht="24.75" hidden="false" customHeight="true" outlineLevel="0" collapsed="false">
      <c r="A12" s="12" t="s">
        <v>52</v>
      </c>
      <c r="B12" s="13" t="s">
        <v>53</v>
      </c>
      <c r="C12" s="13" t="s">
        <v>54</v>
      </c>
    </row>
    <row r="13" customFormat="false" ht="36.75" hidden="false" customHeight="true" outlineLevel="0" collapsed="false">
      <c r="A13" s="12" t="s">
        <v>55</v>
      </c>
      <c r="B13" s="13" t="s">
        <v>56</v>
      </c>
      <c r="C13" s="13" t="s">
        <v>57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M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20"/>
    <col collapsed="false" customWidth="true" hidden="false" outlineLevel="0" max="3" min="3" style="1" width="11"/>
    <col collapsed="false" customWidth="true" hidden="false" outlineLevel="0" max="4" min="4" style="1" width="9"/>
    <col collapsed="false" customWidth="true" hidden="false" outlineLevel="0" max="5" min="5" style="1" width="26"/>
    <col collapsed="false" customWidth="true" hidden="false" outlineLevel="0" max="6" min="6" style="1" width="40"/>
    <col collapsed="false" customWidth="true" hidden="false" outlineLevel="0" max="7" min="7" style="1" width="34"/>
    <col collapsed="false" customWidth="true" hidden="false" outlineLevel="0" max="8" min="8" style="1" width="30"/>
    <col collapsed="false" customWidth="true" hidden="false" outlineLevel="0" max="10" min="9" style="1" width="12"/>
    <col collapsed="false" customWidth="true" hidden="false" outlineLevel="0" max="11" min="11" style="1" width="11"/>
    <col collapsed="false" customWidth="true" hidden="false" outlineLevel="0" max="12" min="12" style="1" width="10"/>
    <col collapsed="false" customWidth="true" hidden="false" outlineLevel="0" max="13" min="13" style="1" width="24"/>
  </cols>
  <sheetData>
    <row r="1" customFormat="false" ht="30" hidden="false" customHeight="true" outlineLevel="0" collapsed="false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customFormat="false" ht="27.75" hidden="false" customHeight="true" outlineLevel="0" collapsed="false">
      <c r="A2" s="15" t="s">
        <v>59</v>
      </c>
      <c r="B2" s="15" t="s">
        <v>60</v>
      </c>
      <c r="C2" s="15" t="s">
        <v>61</v>
      </c>
      <c r="D2" s="15" t="s">
        <v>32</v>
      </c>
      <c r="E2" s="15" t="s">
        <v>62</v>
      </c>
      <c r="F2" s="15" t="s">
        <v>40</v>
      </c>
      <c r="G2" s="15" t="s">
        <v>63</v>
      </c>
      <c r="H2" s="15" t="s">
        <v>64</v>
      </c>
      <c r="I2" s="15" t="s">
        <v>65</v>
      </c>
      <c r="J2" s="15" t="s">
        <v>66</v>
      </c>
      <c r="K2" s="15" t="s">
        <v>67</v>
      </c>
      <c r="L2" s="15" t="s">
        <v>68</v>
      </c>
      <c r="M2" s="15" t="s">
        <v>69</v>
      </c>
    </row>
    <row r="3" customFormat="false" ht="30" hidden="false" customHeight="true" outlineLevel="0" collapsed="false">
      <c r="A3" s="16" t="s">
        <v>70</v>
      </c>
      <c r="B3" s="16" t="s">
        <v>71</v>
      </c>
      <c r="C3" s="16" t="s">
        <v>72</v>
      </c>
      <c r="D3" s="16" t="s">
        <v>33</v>
      </c>
      <c r="E3" s="16" t="s">
        <v>73</v>
      </c>
      <c r="F3" s="16" t="s">
        <v>74</v>
      </c>
      <c r="G3" s="16" t="s">
        <v>75</v>
      </c>
      <c r="H3" s="17"/>
      <c r="I3" s="17"/>
      <c r="J3" s="17"/>
      <c r="K3" s="17"/>
      <c r="L3" s="17"/>
      <c r="M3" s="17"/>
    </row>
    <row r="4" customFormat="false" ht="30" hidden="false" customHeight="true" outlineLevel="0" collapsed="false">
      <c r="A4" s="16" t="s">
        <v>76</v>
      </c>
      <c r="B4" s="16" t="s">
        <v>71</v>
      </c>
      <c r="C4" s="16" t="s">
        <v>77</v>
      </c>
      <c r="D4" s="16" t="s">
        <v>33</v>
      </c>
      <c r="E4" s="16" t="s">
        <v>78</v>
      </c>
      <c r="F4" s="16" t="s">
        <v>79</v>
      </c>
      <c r="G4" s="16" t="s">
        <v>80</v>
      </c>
      <c r="H4" s="17"/>
      <c r="I4" s="17"/>
      <c r="J4" s="17"/>
      <c r="K4" s="17"/>
      <c r="L4" s="17"/>
      <c r="M4" s="17"/>
    </row>
    <row r="5" customFormat="false" ht="30" hidden="false" customHeight="true" outlineLevel="0" collapsed="false">
      <c r="A5" s="16" t="s">
        <v>81</v>
      </c>
      <c r="B5" s="16" t="s">
        <v>71</v>
      </c>
      <c r="C5" s="16" t="s">
        <v>82</v>
      </c>
      <c r="D5" s="16" t="s">
        <v>83</v>
      </c>
      <c r="E5" s="16" t="s">
        <v>84</v>
      </c>
      <c r="F5" s="16" t="s">
        <v>85</v>
      </c>
      <c r="G5" s="16" t="s">
        <v>86</v>
      </c>
      <c r="H5" s="17"/>
      <c r="I5" s="17"/>
      <c r="J5" s="17"/>
      <c r="K5" s="17"/>
      <c r="L5" s="17"/>
      <c r="M5" s="17"/>
    </row>
    <row r="6" customFormat="false" ht="30" hidden="false" customHeight="true" outlineLevel="0" collapsed="false">
      <c r="A6" s="16" t="s">
        <v>87</v>
      </c>
      <c r="B6" s="16" t="s">
        <v>71</v>
      </c>
      <c r="C6" s="16" t="s">
        <v>88</v>
      </c>
      <c r="D6" s="16" t="s">
        <v>83</v>
      </c>
      <c r="E6" s="16" t="s">
        <v>89</v>
      </c>
      <c r="F6" s="16" t="s">
        <v>90</v>
      </c>
      <c r="G6" s="16" t="s">
        <v>91</v>
      </c>
      <c r="H6" s="17"/>
      <c r="I6" s="17"/>
      <c r="J6" s="17"/>
      <c r="K6" s="17"/>
      <c r="L6" s="17"/>
      <c r="M6" s="17"/>
    </row>
    <row r="7" customFormat="false" ht="30" hidden="false" customHeight="true" outlineLevel="0" collapsed="false">
      <c r="A7" s="16" t="s">
        <v>92</v>
      </c>
      <c r="B7" s="16" t="s">
        <v>71</v>
      </c>
      <c r="C7" s="16" t="s">
        <v>93</v>
      </c>
      <c r="D7" s="16" t="s">
        <v>33</v>
      </c>
      <c r="E7" s="16" t="s">
        <v>94</v>
      </c>
      <c r="F7" s="16" t="s">
        <v>95</v>
      </c>
      <c r="G7" s="16" t="s">
        <v>96</v>
      </c>
      <c r="H7" s="17"/>
      <c r="I7" s="17"/>
      <c r="J7" s="17"/>
      <c r="K7" s="17"/>
      <c r="L7" s="17"/>
      <c r="M7" s="17"/>
    </row>
    <row r="8" customFormat="false" ht="30" hidden="false" customHeight="true" outlineLevel="0" collapsed="false">
      <c r="A8" s="16" t="s">
        <v>97</v>
      </c>
      <c r="B8" s="16" t="s">
        <v>71</v>
      </c>
      <c r="C8" s="16" t="s">
        <v>98</v>
      </c>
      <c r="D8" s="16" t="s">
        <v>33</v>
      </c>
      <c r="E8" s="16" t="s">
        <v>99</v>
      </c>
      <c r="F8" s="16" t="s">
        <v>100</v>
      </c>
      <c r="G8" s="16" t="s">
        <v>101</v>
      </c>
      <c r="H8" s="17"/>
      <c r="I8" s="17"/>
      <c r="J8" s="17"/>
      <c r="K8" s="17"/>
      <c r="L8" s="17"/>
      <c r="M8" s="17"/>
    </row>
    <row r="9" customFormat="false" ht="30" hidden="false" customHeight="true" outlineLevel="0" collapsed="false">
      <c r="A9" s="16" t="s">
        <v>102</v>
      </c>
      <c r="B9" s="16" t="s">
        <v>71</v>
      </c>
      <c r="C9" s="16" t="s">
        <v>103</v>
      </c>
      <c r="D9" s="16" t="s">
        <v>83</v>
      </c>
      <c r="E9" s="16" t="s">
        <v>104</v>
      </c>
      <c r="F9" s="16" t="s">
        <v>105</v>
      </c>
      <c r="G9" s="16" t="s">
        <v>106</v>
      </c>
      <c r="H9" s="17"/>
      <c r="I9" s="17"/>
      <c r="J9" s="17"/>
      <c r="K9" s="17"/>
      <c r="L9" s="17"/>
      <c r="M9" s="17"/>
    </row>
    <row r="10" customFormat="false" ht="30" hidden="false" customHeight="true" outlineLevel="0" collapsed="false">
      <c r="A10" s="16" t="s">
        <v>107</v>
      </c>
      <c r="B10" s="16" t="s">
        <v>108</v>
      </c>
      <c r="C10" s="16" t="s">
        <v>109</v>
      </c>
      <c r="D10" s="16" t="s">
        <v>110</v>
      </c>
      <c r="E10" s="16" t="s">
        <v>111</v>
      </c>
      <c r="F10" s="16" t="s">
        <v>112</v>
      </c>
      <c r="G10" s="16" t="s">
        <v>113</v>
      </c>
      <c r="H10" s="17"/>
      <c r="I10" s="17"/>
      <c r="J10" s="17"/>
      <c r="K10" s="17"/>
      <c r="L10" s="17"/>
      <c r="M10" s="17"/>
    </row>
    <row r="11" customFormat="false" ht="30" hidden="false" customHeight="true" outlineLevel="0" collapsed="false">
      <c r="A11" s="16" t="s">
        <v>114</v>
      </c>
      <c r="B11" s="16" t="s">
        <v>108</v>
      </c>
      <c r="C11" s="16" t="s">
        <v>115</v>
      </c>
      <c r="D11" s="16" t="s">
        <v>83</v>
      </c>
      <c r="E11" s="16" t="s">
        <v>116</v>
      </c>
      <c r="F11" s="16" t="s">
        <v>117</v>
      </c>
      <c r="G11" s="16" t="s">
        <v>118</v>
      </c>
      <c r="H11" s="17"/>
      <c r="I11" s="17"/>
      <c r="J11" s="17"/>
      <c r="K11" s="17"/>
      <c r="L11" s="17"/>
      <c r="M11" s="17"/>
    </row>
    <row r="12" customFormat="false" ht="30" hidden="false" customHeight="true" outlineLevel="0" collapsed="false">
      <c r="A12" s="16" t="s">
        <v>119</v>
      </c>
      <c r="B12" s="16" t="s">
        <v>108</v>
      </c>
      <c r="C12" s="16" t="s">
        <v>120</v>
      </c>
      <c r="D12" s="16" t="s">
        <v>110</v>
      </c>
      <c r="E12" s="16" t="s">
        <v>121</v>
      </c>
      <c r="F12" s="16" t="s">
        <v>122</v>
      </c>
      <c r="G12" s="16" t="s">
        <v>123</v>
      </c>
      <c r="H12" s="17"/>
      <c r="I12" s="17"/>
      <c r="J12" s="17"/>
      <c r="K12" s="17"/>
      <c r="L12" s="17"/>
      <c r="M12" s="17"/>
    </row>
    <row r="13" customFormat="false" ht="30" hidden="false" customHeight="true" outlineLevel="0" collapsed="false">
      <c r="A13" s="16" t="s">
        <v>124</v>
      </c>
      <c r="B13" s="16" t="s">
        <v>108</v>
      </c>
      <c r="C13" s="16" t="s">
        <v>125</v>
      </c>
      <c r="D13" s="16" t="s">
        <v>83</v>
      </c>
      <c r="E13" s="16" t="s">
        <v>126</v>
      </c>
      <c r="F13" s="16" t="s">
        <v>127</v>
      </c>
      <c r="G13" s="16" t="s">
        <v>128</v>
      </c>
      <c r="H13" s="17"/>
      <c r="I13" s="17"/>
      <c r="J13" s="17"/>
      <c r="K13" s="17"/>
      <c r="L13" s="17"/>
      <c r="M13" s="17"/>
    </row>
    <row r="14" customFormat="false" ht="30" hidden="false" customHeight="true" outlineLevel="0" collapsed="false">
      <c r="A14" s="16" t="s">
        <v>129</v>
      </c>
      <c r="B14" s="16" t="s">
        <v>130</v>
      </c>
      <c r="C14" s="16" t="s">
        <v>131</v>
      </c>
      <c r="D14" s="16" t="s">
        <v>33</v>
      </c>
      <c r="E14" s="16" t="s">
        <v>132</v>
      </c>
      <c r="F14" s="16" t="s">
        <v>133</v>
      </c>
      <c r="G14" s="16" t="s">
        <v>134</v>
      </c>
      <c r="H14" s="17"/>
      <c r="I14" s="17"/>
      <c r="J14" s="17"/>
      <c r="K14" s="17"/>
      <c r="L14" s="17"/>
      <c r="M14" s="17"/>
    </row>
    <row r="15" customFormat="false" ht="30" hidden="false" customHeight="true" outlineLevel="0" collapsed="false">
      <c r="A15" s="16" t="s">
        <v>135</v>
      </c>
      <c r="B15" s="16" t="s">
        <v>130</v>
      </c>
      <c r="C15" s="16" t="s">
        <v>136</v>
      </c>
      <c r="D15" s="16" t="s">
        <v>83</v>
      </c>
      <c r="E15" s="16" t="s">
        <v>137</v>
      </c>
      <c r="F15" s="16" t="s">
        <v>138</v>
      </c>
      <c r="G15" s="16" t="s">
        <v>139</v>
      </c>
      <c r="H15" s="17"/>
      <c r="I15" s="17"/>
      <c r="J15" s="17"/>
      <c r="K15" s="17"/>
      <c r="L15" s="17"/>
      <c r="M15" s="17"/>
    </row>
    <row r="16" customFormat="false" ht="30" hidden="false" customHeight="true" outlineLevel="0" collapsed="false">
      <c r="A16" s="16" t="s">
        <v>140</v>
      </c>
      <c r="B16" s="16" t="s">
        <v>130</v>
      </c>
      <c r="C16" s="16" t="s">
        <v>141</v>
      </c>
      <c r="D16" s="16" t="s">
        <v>110</v>
      </c>
      <c r="E16" s="16" t="s">
        <v>142</v>
      </c>
      <c r="F16" s="16" t="s">
        <v>143</v>
      </c>
      <c r="G16" s="16" t="s">
        <v>144</v>
      </c>
      <c r="H16" s="17"/>
      <c r="I16" s="17"/>
      <c r="J16" s="17"/>
      <c r="K16" s="17"/>
      <c r="L16" s="17"/>
      <c r="M16" s="17"/>
    </row>
    <row r="17" customFormat="false" ht="30" hidden="false" customHeight="true" outlineLevel="0" collapsed="false">
      <c r="A17" s="16" t="s">
        <v>145</v>
      </c>
      <c r="B17" s="16" t="s">
        <v>130</v>
      </c>
      <c r="C17" s="16" t="s">
        <v>146</v>
      </c>
      <c r="D17" s="16" t="s">
        <v>83</v>
      </c>
      <c r="E17" s="16" t="s">
        <v>147</v>
      </c>
      <c r="F17" s="16" t="s">
        <v>148</v>
      </c>
      <c r="G17" s="16" t="s">
        <v>149</v>
      </c>
      <c r="H17" s="17"/>
      <c r="I17" s="17"/>
      <c r="J17" s="17"/>
      <c r="K17" s="17"/>
      <c r="L17" s="17"/>
      <c r="M17" s="17"/>
    </row>
    <row r="18" customFormat="false" ht="30" hidden="false" customHeight="true" outlineLevel="0" collapsed="false">
      <c r="A18" s="16" t="s">
        <v>150</v>
      </c>
      <c r="B18" s="16" t="s">
        <v>130</v>
      </c>
      <c r="C18" s="16" t="s">
        <v>151</v>
      </c>
      <c r="D18" s="16" t="s">
        <v>33</v>
      </c>
      <c r="E18" s="16" t="s">
        <v>152</v>
      </c>
      <c r="F18" s="16" t="s">
        <v>153</v>
      </c>
      <c r="G18" s="16" t="s">
        <v>154</v>
      </c>
      <c r="H18" s="17"/>
      <c r="I18" s="17"/>
      <c r="J18" s="17"/>
      <c r="K18" s="17"/>
      <c r="L18" s="17"/>
      <c r="M18" s="17"/>
    </row>
    <row r="19" customFormat="false" ht="30" hidden="false" customHeight="true" outlineLevel="0" collapsed="false">
      <c r="A19" s="16" t="s">
        <v>155</v>
      </c>
      <c r="B19" s="16" t="s">
        <v>156</v>
      </c>
      <c r="C19" s="16" t="s">
        <v>157</v>
      </c>
      <c r="D19" s="16" t="s">
        <v>83</v>
      </c>
      <c r="E19" s="16" t="s">
        <v>158</v>
      </c>
      <c r="F19" s="16" t="s">
        <v>159</v>
      </c>
      <c r="G19" s="16" t="s">
        <v>160</v>
      </c>
      <c r="H19" s="17"/>
      <c r="I19" s="17"/>
      <c r="J19" s="17"/>
      <c r="K19" s="17"/>
      <c r="L19" s="17"/>
      <c r="M19" s="17"/>
    </row>
    <row r="20" customFormat="false" ht="30" hidden="false" customHeight="true" outlineLevel="0" collapsed="false">
      <c r="A20" s="16" t="s">
        <v>161</v>
      </c>
      <c r="B20" s="16" t="s">
        <v>156</v>
      </c>
      <c r="C20" s="16" t="s">
        <v>162</v>
      </c>
      <c r="D20" s="16" t="s">
        <v>33</v>
      </c>
      <c r="E20" s="16" t="s">
        <v>163</v>
      </c>
      <c r="F20" s="16" t="s">
        <v>164</v>
      </c>
      <c r="G20" s="16" t="s">
        <v>165</v>
      </c>
      <c r="H20" s="17"/>
      <c r="I20" s="17"/>
      <c r="J20" s="17"/>
      <c r="K20" s="17"/>
      <c r="L20" s="17"/>
      <c r="M20" s="17"/>
    </row>
    <row r="21" customFormat="false" ht="30" hidden="false" customHeight="true" outlineLevel="0" collapsed="false">
      <c r="A21" s="16" t="s">
        <v>166</v>
      </c>
      <c r="B21" s="16" t="s">
        <v>156</v>
      </c>
      <c r="C21" s="16" t="s">
        <v>167</v>
      </c>
      <c r="D21" s="16" t="s">
        <v>83</v>
      </c>
      <c r="E21" s="16" t="s">
        <v>168</v>
      </c>
      <c r="F21" s="16" t="s">
        <v>169</v>
      </c>
      <c r="G21" s="16" t="s">
        <v>170</v>
      </c>
      <c r="H21" s="17"/>
      <c r="I21" s="17"/>
      <c r="J21" s="17"/>
      <c r="K21" s="17"/>
      <c r="L21" s="17"/>
      <c r="M21" s="17"/>
    </row>
    <row r="22" customFormat="false" ht="30" hidden="false" customHeight="true" outlineLevel="0" collapsed="false">
      <c r="A22" s="16" t="s">
        <v>171</v>
      </c>
      <c r="B22" s="16" t="s">
        <v>156</v>
      </c>
      <c r="C22" s="16" t="s">
        <v>172</v>
      </c>
      <c r="D22" s="16" t="s">
        <v>110</v>
      </c>
      <c r="E22" s="16" t="s">
        <v>173</v>
      </c>
      <c r="F22" s="16" t="s">
        <v>174</v>
      </c>
      <c r="G22" s="16" t="s">
        <v>175</v>
      </c>
      <c r="H22" s="17"/>
      <c r="I22" s="17"/>
      <c r="J22" s="17"/>
      <c r="K22" s="17"/>
      <c r="L22" s="17"/>
      <c r="M22" s="17"/>
    </row>
    <row r="23" customFormat="false" ht="30" hidden="false" customHeight="true" outlineLevel="0" collapsed="false">
      <c r="A23" s="16" t="s">
        <v>176</v>
      </c>
      <c r="B23" s="16" t="s">
        <v>177</v>
      </c>
      <c r="C23" s="16" t="s">
        <v>178</v>
      </c>
      <c r="D23" s="16" t="s">
        <v>33</v>
      </c>
      <c r="E23" s="16" t="s">
        <v>179</v>
      </c>
      <c r="F23" s="16" t="s">
        <v>180</v>
      </c>
      <c r="G23" s="16" t="s">
        <v>181</v>
      </c>
      <c r="H23" s="17"/>
      <c r="I23" s="17"/>
      <c r="J23" s="17"/>
      <c r="K23" s="17"/>
      <c r="L23" s="17"/>
      <c r="M23" s="17"/>
    </row>
    <row r="24" customFormat="false" ht="30" hidden="false" customHeight="true" outlineLevel="0" collapsed="false">
      <c r="A24" s="16" t="s">
        <v>182</v>
      </c>
      <c r="B24" s="16" t="s">
        <v>177</v>
      </c>
      <c r="C24" s="16" t="s">
        <v>183</v>
      </c>
      <c r="D24" s="16" t="s">
        <v>33</v>
      </c>
      <c r="E24" s="16" t="s">
        <v>184</v>
      </c>
      <c r="F24" s="16" t="s">
        <v>185</v>
      </c>
      <c r="G24" s="16" t="s">
        <v>186</v>
      </c>
      <c r="H24" s="17"/>
      <c r="I24" s="17"/>
      <c r="J24" s="17"/>
      <c r="K24" s="17"/>
      <c r="L24" s="17"/>
      <c r="M24" s="17"/>
    </row>
    <row r="25" customFormat="false" ht="30" hidden="false" customHeight="true" outlineLevel="0" collapsed="false">
      <c r="A25" s="16" t="s">
        <v>187</v>
      </c>
      <c r="B25" s="16" t="s">
        <v>177</v>
      </c>
      <c r="C25" s="16" t="s">
        <v>188</v>
      </c>
      <c r="D25" s="16" t="s">
        <v>83</v>
      </c>
      <c r="E25" s="16" t="s">
        <v>189</v>
      </c>
      <c r="F25" s="16" t="s">
        <v>190</v>
      </c>
      <c r="G25" s="16" t="s">
        <v>191</v>
      </c>
      <c r="H25" s="17"/>
      <c r="I25" s="17"/>
      <c r="J25" s="17"/>
      <c r="K25" s="17"/>
      <c r="L25" s="17"/>
      <c r="M25" s="17"/>
    </row>
    <row r="26" customFormat="false" ht="30" hidden="false" customHeight="true" outlineLevel="0" collapsed="false">
      <c r="A26" s="16" t="s">
        <v>192</v>
      </c>
      <c r="B26" s="16" t="s">
        <v>193</v>
      </c>
      <c r="C26" s="16" t="s">
        <v>194</v>
      </c>
      <c r="D26" s="16" t="s">
        <v>110</v>
      </c>
      <c r="E26" s="16" t="s">
        <v>195</v>
      </c>
      <c r="F26" s="16" t="s">
        <v>196</v>
      </c>
      <c r="G26" s="16" t="s">
        <v>197</v>
      </c>
      <c r="H26" s="17"/>
      <c r="I26" s="17"/>
      <c r="J26" s="17"/>
      <c r="K26" s="17"/>
      <c r="L26" s="17"/>
      <c r="M26" s="17"/>
    </row>
    <row r="27" customFormat="false" ht="30" hidden="false" customHeight="true" outlineLevel="0" collapsed="false">
      <c r="A27" s="16" t="s">
        <v>198</v>
      </c>
      <c r="B27" s="16" t="s">
        <v>193</v>
      </c>
      <c r="C27" s="16" t="s">
        <v>199</v>
      </c>
      <c r="D27" s="16" t="s">
        <v>110</v>
      </c>
      <c r="E27" s="16" t="s">
        <v>200</v>
      </c>
      <c r="F27" s="16" t="s">
        <v>201</v>
      </c>
      <c r="G27" s="16" t="s">
        <v>202</v>
      </c>
      <c r="H27" s="17"/>
      <c r="I27" s="17"/>
      <c r="J27" s="17"/>
      <c r="K27" s="17"/>
      <c r="L27" s="17"/>
      <c r="M27" s="17"/>
    </row>
    <row r="28" customFormat="false" ht="30" hidden="false" customHeight="true" outlineLevel="0" collapsed="false">
      <c r="A28" s="16" t="s">
        <v>203</v>
      </c>
      <c r="B28" s="16" t="s">
        <v>204</v>
      </c>
      <c r="C28" s="16" t="s">
        <v>205</v>
      </c>
      <c r="D28" s="16" t="s">
        <v>83</v>
      </c>
      <c r="E28" s="16" t="s">
        <v>206</v>
      </c>
      <c r="F28" s="16" t="s">
        <v>207</v>
      </c>
      <c r="G28" s="16" t="s">
        <v>208</v>
      </c>
      <c r="H28" s="17"/>
      <c r="I28" s="17"/>
      <c r="J28" s="17"/>
      <c r="K28" s="17"/>
      <c r="L28" s="17"/>
      <c r="M28" s="17"/>
    </row>
    <row r="29" customFormat="false" ht="30" hidden="false" customHeight="true" outlineLevel="0" collapsed="false">
      <c r="A29" s="16" t="s">
        <v>209</v>
      </c>
      <c r="B29" s="16" t="s">
        <v>204</v>
      </c>
      <c r="C29" s="16" t="s">
        <v>210</v>
      </c>
      <c r="D29" s="16" t="s">
        <v>83</v>
      </c>
      <c r="E29" s="16" t="s">
        <v>211</v>
      </c>
      <c r="F29" s="16" t="s">
        <v>212</v>
      </c>
      <c r="G29" s="16" t="s">
        <v>213</v>
      </c>
      <c r="H29" s="17"/>
      <c r="I29" s="17"/>
      <c r="J29" s="17"/>
      <c r="K29" s="17"/>
      <c r="L29" s="17"/>
      <c r="M29" s="17"/>
    </row>
  </sheetData>
  <mergeCells count="1">
    <mergeCell ref="A1:M1"/>
  </mergeCells>
  <dataValidations count="2">
    <dataValidation allowBlank="true" errorStyle="stop" operator="between" showDropDown="false" showErrorMessage="false" showInputMessage="false" sqref="I3:I60" type="list">
      <formula1>"Pass,Fail,Blocked,In Progress,Not Run"</formula1>
      <formula2>0</formula2>
    </dataValidation>
    <dataValidation allowBlank="true" errorStyle="stop" operator="between" showDropDown="false" showErrorMessage="false" showInputMessage="false" sqref="D3:D60" type="list">
      <formula1>"Critical,High,Medium"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70"/>
    <col collapsed="false" customWidth="true" hidden="false" outlineLevel="0" max="3" min="3" style="1" width="14"/>
    <col collapsed="false" customWidth="true" hidden="false" outlineLevel="0" max="4" min="4" style="1" width="16"/>
  </cols>
  <sheetData>
    <row r="1" customFormat="false" ht="30" hidden="false" customHeight="true" outlineLevel="0" collapsed="false">
      <c r="A1" s="14" t="s">
        <v>214</v>
      </c>
      <c r="B1" s="14"/>
      <c r="C1" s="14"/>
      <c r="D1" s="14"/>
    </row>
    <row r="2" customFormat="false" ht="26.25" hidden="false" customHeight="true" outlineLevel="0" collapsed="false">
      <c r="A2" s="15" t="s">
        <v>61</v>
      </c>
      <c r="B2" s="15" t="s">
        <v>215</v>
      </c>
      <c r="C2" s="15" t="s">
        <v>216</v>
      </c>
      <c r="D2" s="15" t="s">
        <v>217</v>
      </c>
    </row>
    <row r="3" customFormat="false" ht="15" hidden="false" customHeight="true" outlineLevel="0" collapsed="false">
      <c r="A3" s="18" t="s">
        <v>131</v>
      </c>
      <c r="B3" s="16" t="s">
        <v>132</v>
      </c>
      <c r="C3" s="19" t="n">
        <f aca="false">COUNTIF('Test Scripts'!$C$3:$C$60,A3)</f>
        <v>1</v>
      </c>
      <c r="D3" s="19" t="str">
        <f aca="false">IF(C3&gt;0,"Y","N (GAP)")</f>
        <v>Y</v>
      </c>
    </row>
    <row r="4" customFormat="false" ht="15" hidden="false" customHeight="true" outlineLevel="0" collapsed="false">
      <c r="A4" s="18" t="s">
        <v>136</v>
      </c>
      <c r="B4" s="16" t="s">
        <v>137</v>
      </c>
      <c r="C4" s="19" t="n">
        <f aca="false">COUNTIF('Test Scripts'!$C$3:$C$60,A4)</f>
        <v>1</v>
      </c>
      <c r="D4" s="19" t="str">
        <f aca="false">IF(C4&gt;0,"Y","N (GAP)")</f>
        <v>Y</v>
      </c>
    </row>
    <row r="5" customFormat="false" ht="15" hidden="false" customHeight="true" outlineLevel="0" collapsed="false">
      <c r="A5" s="18" t="s">
        <v>141</v>
      </c>
      <c r="B5" s="16" t="s">
        <v>142</v>
      </c>
      <c r="C5" s="19" t="n">
        <f aca="false">COUNTIF('Test Scripts'!$C$3:$C$60,A5)</f>
        <v>1</v>
      </c>
      <c r="D5" s="19" t="str">
        <f aca="false">IF(C5&gt;0,"Y","N (GAP)")</f>
        <v>Y</v>
      </c>
    </row>
    <row r="6" customFormat="false" ht="15" hidden="false" customHeight="true" outlineLevel="0" collapsed="false">
      <c r="A6" s="18" t="s">
        <v>146</v>
      </c>
      <c r="B6" s="16" t="s">
        <v>147</v>
      </c>
      <c r="C6" s="19" t="n">
        <f aca="false">COUNTIF('Test Scripts'!$C$3:$C$60,A6)</f>
        <v>1</v>
      </c>
      <c r="D6" s="19" t="str">
        <f aca="false">IF(C6&gt;0,"Y","N (GAP)")</f>
        <v>Y</v>
      </c>
    </row>
    <row r="7" customFormat="false" ht="15" hidden="false" customHeight="true" outlineLevel="0" collapsed="false">
      <c r="A7" s="18" t="s">
        <v>151</v>
      </c>
      <c r="B7" s="16" t="s">
        <v>152</v>
      </c>
      <c r="C7" s="19" t="n">
        <f aca="false">COUNTIF('Test Scripts'!$C$3:$C$60,A7)</f>
        <v>1</v>
      </c>
      <c r="D7" s="19" t="str">
        <f aca="false">IF(C7&gt;0,"Y","N (GAP)")</f>
        <v>Y</v>
      </c>
    </row>
    <row r="8" customFormat="false" ht="15" hidden="false" customHeight="true" outlineLevel="0" collapsed="false">
      <c r="A8" s="18" t="s">
        <v>109</v>
      </c>
      <c r="B8" s="16" t="s">
        <v>111</v>
      </c>
      <c r="C8" s="19" t="n">
        <f aca="false">COUNTIF('Test Scripts'!$C$3:$C$60,A8)</f>
        <v>1</v>
      </c>
      <c r="D8" s="19" t="str">
        <f aca="false">IF(C8&gt;0,"Y","N (GAP)")</f>
        <v>Y</v>
      </c>
    </row>
    <row r="9" customFormat="false" ht="15" hidden="false" customHeight="true" outlineLevel="0" collapsed="false">
      <c r="A9" s="18" t="s">
        <v>115</v>
      </c>
      <c r="B9" s="16" t="s">
        <v>116</v>
      </c>
      <c r="C9" s="19" t="n">
        <f aca="false">COUNTIF('Test Scripts'!$C$3:$C$60,A9)</f>
        <v>1</v>
      </c>
      <c r="D9" s="19" t="str">
        <f aca="false">IF(C9&gt;0,"Y","N (GAP)")</f>
        <v>Y</v>
      </c>
    </row>
    <row r="10" customFormat="false" ht="15" hidden="false" customHeight="true" outlineLevel="0" collapsed="false">
      <c r="A10" s="18" t="s">
        <v>120</v>
      </c>
      <c r="B10" s="16" t="s">
        <v>121</v>
      </c>
      <c r="C10" s="19" t="n">
        <f aca="false">COUNTIF('Test Scripts'!$C$3:$C$60,A10)</f>
        <v>1</v>
      </c>
      <c r="D10" s="19" t="str">
        <f aca="false">IF(C10&gt;0,"Y","N (GAP)")</f>
        <v>Y</v>
      </c>
    </row>
    <row r="11" customFormat="false" ht="15" hidden="false" customHeight="true" outlineLevel="0" collapsed="false">
      <c r="A11" s="18" t="s">
        <v>125</v>
      </c>
      <c r="B11" s="16" t="s">
        <v>126</v>
      </c>
      <c r="C11" s="19" t="n">
        <f aca="false">COUNTIF('Test Scripts'!$C$3:$C$60,A11)</f>
        <v>1</v>
      </c>
      <c r="D11" s="19" t="str">
        <f aca="false">IF(C11&gt;0,"Y","N (GAP)")</f>
        <v>Y</v>
      </c>
    </row>
    <row r="12" customFormat="false" ht="15" hidden="false" customHeight="true" outlineLevel="0" collapsed="false">
      <c r="A12" s="18" t="s">
        <v>205</v>
      </c>
      <c r="B12" s="16" t="s">
        <v>206</v>
      </c>
      <c r="C12" s="19" t="n">
        <f aca="false">COUNTIF('Test Scripts'!$C$3:$C$60,A12)</f>
        <v>1</v>
      </c>
      <c r="D12" s="19" t="str">
        <f aca="false">IF(C12&gt;0,"Y","N (GAP)")</f>
        <v>Y</v>
      </c>
    </row>
    <row r="13" customFormat="false" ht="15" hidden="false" customHeight="true" outlineLevel="0" collapsed="false">
      <c r="A13" s="18" t="s">
        <v>210</v>
      </c>
      <c r="B13" s="16" t="s">
        <v>211</v>
      </c>
      <c r="C13" s="19" t="n">
        <f aca="false">COUNTIF('Test Scripts'!$C$3:$C$60,A13)</f>
        <v>1</v>
      </c>
      <c r="D13" s="19" t="str">
        <f aca="false">IF(C13&gt;0,"Y","N (GAP)")</f>
        <v>Y</v>
      </c>
    </row>
    <row r="14" customFormat="false" ht="15" hidden="false" customHeight="true" outlineLevel="0" collapsed="false">
      <c r="A14" s="18" t="s">
        <v>194</v>
      </c>
      <c r="B14" s="16" t="s">
        <v>195</v>
      </c>
      <c r="C14" s="19" t="n">
        <f aca="false">COUNTIF('Test Scripts'!$C$3:$C$60,A14)</f>
        <v>1</v>
      </c>
      <c r="D14" s="19" t="str">
        <f aca="false">IF(C14&gt;0,"Y","N (GAP)")</f>
        <v>Y</v>
      </c>
    </row>
    <row r="15" customFormat="false" ht="15" hidden="false" customHeight="true" outlineLevel="0" collapsed="false">
      <c r="A15" s="18" t="s">
        <v>199</v>
      </c>
      <c r="B15" s="16" t="s">
        <v>200</v>
      </c>
      <c r="C15" s="19" t="n">
        <f aca="false">COUNTIF('Test Scripts'!$C$3:$C$60,A15)</f>
        <v>1</v>
      </c>
      <c r="D15" s="19" t="str">
        <f aca="false">IF(C15&gt;0,"Y","N (GAP)")</f>
        <v>Y</v>
      </c>
    </row>
    <row r="16" customFormat="false" ht="15" hidden="false" customHeight="true" outlineLevel="0" collapsed="false">
      <c r="A16" s="18" t="s">
        <v>72</v>
      </c>
      <c r="B16" s="16" t="s">
        <v>73</v>
      </c>
      <c r="C16" s="19" t="n">
        <f aca="false">COUNTIF('Test Scripts'!$C$3:$C$60,A16)</f>
        <v>1</v>
      </c>
      <c r="D16" s="19" t="str">
        <f aca="false">IF(C16&gt;0,"Y","N (GAP)")</f>
        <v>Y</v>
      </c>
    </row>
    <row r="17" customFormat="false" ht="15" hidden="false" customHeight="true" outlineLevel="0" collapsed="false">
      <c r="A17" s="18" t="s">
        <v>77</v>
      </c>
      <c r="B17" s="16" t="s">
        <v>78</v>
      </c>
      <c r="C17" s="19" t="n">
        <f aca="false">COUNTIF('Test Scripts'!$C$3:$C$60,A17)</f>
        <v>1</v>
      </c>
      <c r="D17" s="19" t="str">
        <f aca="false">IF(C17&gt;0,"Y","N (GAP)")</f>
        <v>Y</v>
      </c>
    </row>
    <row r="18" customFormat="false" ht="15" hidden="false" customHeight="true" outlineLevel="0" collapsed="false">
      <c r="A18" s="18" t="s">
        <v>82</v>
      </c>
      <c r="B18" s="16" t="s">
        <v>84</v>
      </c>
      <c r="C18" s="19" t="n">
        <f aca="false">COUNTIF('Test Scripts'!$C$3:$C$60,A18)</f>
        <v>1</v>
      </c>
      <c r="D18" s="19" t="str">
        <f aca="false">IF(C18&gt;0,"Y","N (GAP)")</f>
        <v>Y</v>
      </c>
    </row>
    <row r="19" customFormat="false" ht="15" hidden="false" customHeight="true" outlineLevel="0" collapsed="false">
      <c r="A19" s="18" t="s">
        <v>88</v>
      </c>
      <c r="B19" s="16" t="s">
        <v>89</v>
      </c>
      <c r="C19" s="19" t="n">
        <f aca="false">COUNTIF('Test Scripts'!$C$3:$C$60,A19)</f>
        <v>1</v>
      </c>
      <c r="D19" s="19" t="str">
        <f aca="false">IF(C19&gt;0,"Y","N (GAP)")</f>
        <v>Y</v>
      </c>
    </row>
    <row r="20" customFormat="false" ht="15" hidden="false" customHeight="true" outlineLevel="0" collapsed="false">
      <c r="A20" s="18" t="s">
        <v>93</v>
      </c>
      <c r="B20" s="16" t="s">
        <v>94</v>
      </c>
      <c r="C20" s="19" t="n">
        <f aca="false">COUNTIF('Test Scripts'!$C$3:$C$60,A20)</f>
        <v>1</v>
      </c>
      <c r="D20" s="19" t="str">
        <f aca="false">IF(C20&gt;0,"Y","N (GAP)")</f>
        <v>Y</v>
      </c>
    </row>
    <row r="21" customFormat="false" ht="15" hidden="false" customHeight="true" outlineLevel="0" collapsed="false">
      <c r="A21" s="18" t="s">
        <v>98</v>
      </c>
      <c r="B21" s="16" t="s">
        <v>99</v>
      </c>
      <c r="C21" s="19" t="n">
        <f aca="false">COUNTIF('Test Scripts'!$C$3:$C$60,A21)</f>
        <v>1</v>
      </c>
      <c r="D21" s="19" t="str">
        <f aca="false">IF(C21&gt;0,"Y","N (GAP)")</f>
        <v>Y</v>
      </c>
    </row>
    <row r="22" customFormat="false" ht="15" hidden="false" customHeight="true" outlineLevel="0" collapsed="false">
      <c r="A22" s="18" t="s">
        <v>103</v>
      </c>
      <c r="B22" s="16" t="s">
        <v>104</v>
      </c>
      <c r="C22" s="19" t="n">
        <f aca="false">COUNTIF('Test Scripts'!$C$3:$C$60,A22)</f>
        <v>1</v>
      </c>
      <c r="D22" s="19" t="str">
        <f aca="false">IF(C22&gt;0,"Y","N (GAP)")</f>
        <v>Y</v>
      </c>
    </row>
    <row r="23" customFormat="false" ht="15" hidden="false" customHeight="true" outlineLevel="0" collapsed="false">
      <c r="A23" s="18" t="s">
        <v>157</v>
      </c>
      <c r="B23" s="16" t="s">
        <v>158</v>
      </c>
      <c r="C23" s="19" t="n">
        <f aca="false">COUNTIF('Test Scripts'!$C$3:$C$60,A23)</f>
        <v>1</v>
      </c>
      <c r="D23" s="19" t="str">
        <f aca="false">IF(C23&gt;0,"Y","N (GAP)")</f>
        <v>Y</v>
      </c>
    </row>
    <row r="24" customFormat="false" ht="15" hidden="false" customHeight="true" outlineLevel="0" collapsed="false">
      <c r="A24" s="18" t="s">
        <v>162</v>
      </c>
      <c r="B24" s="16" t="s">
        <v>163</v>
      </c>
      <c r="C24" s="19" t="n">
        <f aca="false">COUNTIF('Test Scripts'!$C$3:$C$60,A24)</f>
        <v>1</v>
      </c>
      <c r="D24" s="19" t="str">
        <f aca="false">IF(C24&gt;0,"Y","N (GAP)")</f>
        <v>Y</v>
      </c>
    </row>
    <row r="25" customFormat="false" ht="15" hidden="false" customHeight="true" outlineLevel="0" collapsed="false">
      <c r="A25" s="18" t="s">
        <v>167</v>
      </c>
      <c r="B25" s="16" t="s">
        <v>168</v>
      </c>
      <c r="C25" s="19" t="n">
        <f aca="false">COUNTIF('Test Scripts'!$C$3:$C$60,A25)</f>
        <v>1</v>
      </c>
      <c r="D25" s="19" t="str">
        <f aca="false">IF(C25&gt;0,"Y","N (GAP)")</f>
        <v>Y</v>
      </c>
    </row>
    <row r="26" customFormat="false" ht="15" hidden="false" customHeight="true" outlineLevel="0" collapsed="false">
      <c r="A26" s="18" t="s">
        <v>172</v>
      </c>
      <c r="B26" s="16" t="s">
        <v>173</v>
      </c>
      <c r="C26" s="19" t="n">
        <f aca="false">COUNTIF('Test Scripts'!$C$3:$C$60,A26)</f>
        <v>1</v>
      </c>
      <c r="D26" s="19" t="str">
        <f aca="false">IF(C26&gt;0,"Y","N (GAP)")</f>
        <v>Y</v>
      </c>
    </row>
    <row r="27" customFormat="false" ht="15" hidden="false" customHeight="true" outlineLevel="0" collapsed="false">
      <c r="A27" s="18" t="s">
        <v>178</v>
      </c>
      <c r="B27" s="16" t="s">
        <v>179</v>
      </c>
      <c r="C27" s="19" t="n">
        <f aca="false">COUNTIF('Test Scripts'!$C$3:$C$60,A27)</f>
        <v>1</v>
      </c>
      <c r="D27" s="19" t="str">
        <f aca="false">IF(C27&gt;0,"Y","N (GAP)")</f>
        <v>Y</v>
      </c>
    </row>
    <row r="28" customFormat="false" ht="15" hidden="false" customHeight="true" outlineLevel="0" collapsed="false">
      <c r="A28" s="18" t="s">
        <v>183</v>
      </c>
      <c r="B28" s="16" t="s">
        <v>184</v>
      </c>
      <c r="C28" s="19" t="n">
        <f aca="false">COUNTIF('Test Scripts'!$C$3:$C$60,A28)</f>
        <v>1</v>
      </c>
      <c r="D28" s="19" t="str">
        <f aca="false">IF(C28&gt;0,"Y","N (GAP)")</f>
        <v>Y</v>
      </c>
    </row>
    <row r="29" customFormat="false" ht="15" hidden="false" customHeight="true" outlineLevel="0" collapsed="false">
      <c r="A29" s="18" t="s">
        <v>188</v>
      </c>
      <c r="B29" s="16" t="s">
        <v>189</v>
      </c>
      <c r="C29" s="19" t="n">
        <f aca="false">COUNTIF('Test Scripts'!$C$3:$C$60,A29)</f>
        <v>1</v>
      </c>
      <c r="D29" s="19" t="str">
        <f aca="false">IF(C29&gt;0,"Y","N (GAP)")</f>
        <v>Y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G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3" min="3" style="1" width="11"/>
    <col collapsed="false" customWidth="true" hidden="false" outlineLevel="0" max="4" min="4" style="1" width="14"/>
    <col collapsed="false" customWidth="true" hidden="false" outlineLevel="0" max="5" min="5" style="1" width="48"/>
    <col collapsed="false" customWidth="true" hidden="false" outlineLevel="0" max="6" min="6" style="1" width="13"/>
    <col collapsed="false" customWidth="true" hidden="false" outlineLevel="0" max="7" min="7" style="1" width="34"/>
  </cols>
  <sheetData>
    <row r="1" customFormat="false" ht="30" hidden="false" customHeight="true" outlineLevel="0" collapsed="false">
      <c r="A1" s="14" t="s">
        <v>218</v>
      </c>
      <c r="B1" s="14"/>
      <c r="C1" s="14"/>
      <c r="D1" s="14"/>
      <c r="E1" s="14"/>
      <c r="F1" s="14"/>
      <c r="G1" s="14"/>
    </row>
    <row r="2" customFormat="false" ht="26.25" hidden="false" customHeight="true" outlineLevel="0" collapsed="false">
      <c r="A2" s="15" t="s">
        <v>68</v>
      </c>
      <c r="B2" s="15" t="s">
        <v>219</v>
      </c>
      <c r="C2" s="15" t="s">
        <v>65</v>
      </c>
      <c r="D2" s="15" t="s">
        <v>220</v>
      </c>
      <c r="E2" s="15" t="s">
        <v>221</v>
      </c>
      <c r="F2" s="15" t="s">
        <v>222</v>
      </c>
      <c r="G2" s="15" t="s">
        <v>223</v>
      </c>
    </row>
    <row r="3" customFormat="false" ht="15.75" hidden="false" customHeight="true" outlineLevel="0" collapsed="false">
      <c r="A3" s="20"/>
      <c r="B3" s="20"/>
      <c r="C3" s="20"/>
      <c r="D3" s="20"/>
      <c r="E3" s="20"/>
      <c r="F3" s="20"/>
      <c r="G3" s="20"/>
    </row>
    <row r="4" customFormat="false" ht="15.75" hidden="false" customHeight="true" outlineLevel="0" collapsed="false">
      <c r="A4" s="20"/>
      <c r="B4" s="20"/>
      <c r="C4" s="20"/>
      <c r="D4" s="20"/>
      <c r="E4" s="20"/>
      <c r="F4" s="20"/>
      <c r="G4" s="20"/>
    </row>
    <row r="5" customFormat="false" ht="15.75" hidden="false" customHeight="true" outlineLevel="0" collapsed="false">
      <c r="A5" s="20"/>
      <c r="B5" s="20"/>
      <c r="C5" s="20"/>
      <c r="D5" s="20"/>
      <c r="E5" s="20"/>
      <c r="F5" s="20"/>
      <c r="G5" s="20"/>
    </row>
    <row r="6" customFormat="false" ht="15.75" hidden="false" customHeight="true" outlineLevel="0" collapsed="false">
      <c r="A6" s="20"/>
      <c r="B6" s="20"/>
      <c r="C6" s="20"/>
      <c r="D6" s="20"/>
      <c r="E6" s="20"/>
      <c r="F6" s="20"/>
      <c r="G6" s="20"/>
    </row>
    <row r="7" customFormat="false" ht="15.75" hidden="false" customHeight="true" outlineLevel="0" collapsed="false">
      <c r="A7" s="20"/>
      <c r="B7" s="20"/>
      <c r="C7" s="20"/>
      <c r="D7" s="20"/>
      <c r="E7" s="20"/>
      <c r="F7" s="20"/>
      <c r="G7" s="20"/>
    </row>
    <row r="8" customFormat="false" ht="15.75" hidden="false" customHeight="true" outlineLevel="0" collapsed="false">
      <c r="A8" s="20"/>
      <c r="B8" s="20"/>
      <c r="C8" s="20"/>
      <c r="D8" s="20"/>
      <c r="E8" s="20"/>
      <c r="F8" s="20"/>
      <c r="G8" s="20"/>
    </row>
    <row r="9" customFormat="false" ht="15.75" hidden="false" customHeight="true" outlineLevel="0" collapsed="false">
      <c r="A9" s="20"/>
      <c r="B9" s="20"/>
      <c r="C9" s="20"/>
      <c r="D9" s="20"/>
      <c r="E9" s="20"/>
      <c r="F9" s="20"/>
      <c r="G9" s="20"/>
    </row>
    <row r="10" customFormat="false" ht="15.75" hidden="false" customHeight="true" outlineLevel="0" collapsed="false">
      <c r="A10" s="20"/>
      <c r="B10" s="20"/>
      <c r="C10" s="20"/>
      <c r="D10" s="20"/>
      <c r="E10" s="20"/>
      <c r="F10" s="20"/>
      <c r="G10" s="20"/>
    </row>
    <row r="11" customFormat="false" ht="15.75" hidden="false" customHeight="true" outlineLevel="0" collapsed="false">
      <c r="A11" s="20"/>
      <c r="B11" s="20"/>
      <c r="C11" s="20"/>
      <c r="D11" s="20"/>
      <c r="E11" s="20"/>
      <c r="F11" s="20"/>
      <c r="G11" s="20"/>
    </row>
    <row r="12" customFormat="false" ht="15.75" hidden="false" customHeight="true" outlineLevel="0" collapsed="false">
      <c r="A12" s="20"/>
      <c r="B12" s="20"/>
      <c r="C12" s="20"/>
      <c r="D12" s="20"/>
      <c r="E12" s="20"/>
      <c r="F12" s="20"/>
      <c r="G12" s="20"/>
    </row>
    <row r="13" customFormat="false" ht="15.75" hidden="false" customHeight="true" outlineLevel="0" collapsed="false">
      <c r="A13" s="20"/>
      <c r="B13" s="20"/>
      <c r="C13" s="20"/>
      <c r="D13" s="20"/>
      <c r="E13" s="20"/>
      <c r="F13" s="20"/>
      <c r="G13" s="20"/>
    </row>
    <row r="14" customFormat="false" ht="15.75" hidden="false" customHeight="true" outlineLevel="0" collapsed="false">
      <c r="A14" s="20"/>
      <c r="B14" s="20"/>
      <c r="C14" s="20"/>
      <c r="D14" s="20"/>
      <c r="E14" s="20"/>
      <c r="F14" s="20"/>
      <c r="G14" s="20"/>
    </row>
    <row r="15" customFormat="false" ht="15.75" hidden="false" customHeight="true" outlineLevel="0" collapsed="false">
      <c r="A15" s="20"/>
      <c r="B15" s="20"/>
      <c r="C15" s="20"/>
      <c r="D15" s="20"/>
      <c r="E15" s="20"/>
      <c r="F15" s="20"/>
      <c r="G15" s="20"/>
    </row>
    <row r="16" customFormat="false" ht="15.75" hidden="false" customHeight="true" outlineLevel="0" collapsed="false">
      <c r="A16" s="20"/>
      <c r="B16" s="20"/>
      <c r="C16" s="20"/>
      <c r="D16" s="20"/>
      <c r="E16" s="20"/>
      <c r="F16" s="20"/>
      <c r="G16" s="20"/>
    </row>
    <row r="17" customFormat="false" ht="15.75" hidden="false" customHeight="true" outlineLevel="0" collapsed="false">
      <c r="A17" s="20"/>
      <c r="B17" s="20"/>
      <c r="C17" s="20"/>
      <c r="D17" s="20"/>
      <c r="E17" s="20"/>
      <c r="F17" s="20"/>
      <c r="G17" s="20"/>
    </row>
    <row r="18" customFormat="false" ht="15.75" hidden="false" customHeight="true" outlineLevel="0" collapsed="false">
      <c r="A18" s="20"/>
      <c r="B18" s="20"/>
      <c r="C18" s="20"/>
      <c r="D18" s="20"/>
      <c r="E18" s="20"/>
      <c r="F18" s="20"/>
      <c r="G18" s="20"/>
    </row>
    <row r="19" customFormat="false" ht="15.75" hidden="false" customHeight="true" outlineLevel="0" collapsed="false">
      <c r="A19" s="20"/>
      <c r="B19" s="20"/>
      <c r="C19" s="20"/>
      <c r="D19" s="20"/>
      <c r="E19" s="20"/>
      <c r="F19" s="20"/>
      <c r="G19" s="20"/>
    </row>
    <row r="20" customFormat="false" ht="15.75" hidden="false" customHeight="true" outlineLevel="0" collapsed="false">
      <c r="A20" s="20"/>
      <c r="B20" s="20"/>
      <c r="C20" s="20"/>
      <c r="D20" s="20"/>
      <c r="E20" s="20"/>
      <c r="F20" s="20"/>
      <c r="G20" s="20"/>
    </row>
    <row r="21" customFormat="false" ht="15.75" hidden="false" customHeight="true" outlineLevel="0" collapsed="false">
      <c r="A21" s="20"/>
      <c r="B21" s="20"/>
      <c r="C21" s="20"/>
      <c r="D21" s="20"/>
      <c r="E21" s="20"/>
      <c r="F21" s="20"/>
      <c r="G21" s="20"/>
    </row>
    <row r="22" customFormat="false" ht="15.75" hidden="false" customHeight="true" outlineLevel="0" collapsed="false">
      <c r="A22" s="20"/>
      <c r="B22" s="20"/>
      <c r="C22" s="20"/>
      <c r="D22" s="20"/>
      <c r="E22" s="20"/>
      <c r="F22" s="20"/>
      <c r="G22" s="20"/>
    </row>
    <row r="23" customFormat="false" ht="15.75" hidden="false" customHeight="true" outlineLevel="0" collapsed="false">
      <c r="A23" s="20"/>
      <c r="B23" s="20"/>
      <c r="C23" s="20"/>
      <c r="D23" s="20"/>
      <c r="E23" s="20"/>
      <c r="F23" s="20"/>
      <c r="G23" s="20"/>
    </row>
    <row r="24" customFormat="false" ht="15.75" hidden="false" customHeight="true" outlineLevel="0" collapsed="false">
      <c r="A24" s="20"/>
      <c r="B24" s="20"/>
      <c r="C24" s="20"/>
      <c r="D24" s="20"/>
      <c r="E24" s="20"/>
      <c r="F24" s="20"/>
      <c r="G24" s="20"/>
    </row>
    <row r="25" customFormat="false" ht="15.75" hidden="false" customHeight="true" outlineLevel="0" collapsed="false">
      <c r="A25" s="20"/>
      <c r="B25" s="20"/>
      <c r="C25" s="20"/>
      <c r="D25" s="20"/>
      <c r="E25" s="20"/>
      <c r="F25" s="20"/>
      <c r="G25" s="20"/>
    </row>
    <row r="26" customFormat="false" ht="15.75" hidden="false" customHeight="true" outlineLevel="0" collapsed="false">
      <c r="A26" s="20"/>
      <c r="B26" s="20"/>
      <c r="C26" s="20"/>
      <c r="D26" s="20"/>
      <c r="E26" s="20"/>
      <c r="F26" s="20"/>
      <c r="G26" s="20"/>
    </row>
    <row r="27" customFormat="false" ht="15.75" hidden="false" customHeight="true" outlineLevel="0" collapsed="false">
      <c r="A27" s="20"/>
      <c r="B27" s="20"/>
      <c r="C27" s="20"/>
      <c r="D27" s="20"/>
      <c r="E27" s="20"/>
      <c r="F27" s="20"/>
      <c r="G27" s="20"/>
    </row>
    <row r="28" customFormat="false" ht="15.75" hidden="false" customHeight="true" outlineLevel="0" collapsed="false">
      <c r="A28" s="20"/>
      <c r="B28" s="20"/>
      <c r="C28" s="20"/>
      <c r="D28" s="20"/>
      <c r="E28" s="20"/>
      <c r="F28" s="20"/>
      <c r="G28" s="20"/>
    </row>
    <row r="29" customFormat="false" ht="15.75" hidden="false" customHeight="true" outlineLevel="0" collapsed="false">
      <c r="A29" s="20"/>
      <c r="B29" s="20"/>
      <c r="C29" s="20"/>
      <c r="D29" s="20"/>
      <c r="E29" s="20"/>
      <c r="F29" s="20"/>
      <c r="G29" s="20"/>
    </row>
    <row r="30" customFormat="false" ht="15.75" hidden="false" customHeight="true" outlineLevel="0" collapsed="false">
      <c r="A30" s="20"/>
      <c r="B30" s="20"/>
      <c r="C30" s="20"/>
      <c r="D30" s="20"/>
      <c r="E30" s="20"/>
      <c r="F30" s="20"/>
      <c r="G30" s="20"/>
    </row>
    <row r="31" customFormat="false" ht="15.75" hidden="false" customHeight="true" outlineLevel="0" collapsed="false">
      <c r="A31" s="20"/>
      <c r="B31" s="20"/>
      <c r="C31" s="20"/>
      <c r="D31" s="20"/>
      <c r="E31" s="20"/>
      <c r="F31" s="20"/>
      <c r="G31" s="20"/>
    </row>
    <row r="32" customFormat="false" ht="15.75" hidden="false" customHeight="true" outlineLevel="0" collapsed="false">
      <c r="A32" s="20"/>
      <c r="B32" s="20"/>
      <c r="C32" s="20"/>
      <c r="D32" s="20"/>
      <c r="E32" s="20"/>
      <c r="F32" s="20"/>
      <c r="G32" s="20"/>
    </row>
    <row r="33" customFormat="false" ht="15.75" hidden="false" customHeight="true" outlineLevel="0" collapsed="false">
      <c r="A33" s="20"/>
      <c r="B33" s="20"/>
      <c r="C33" s="20"/>
      <c r="D33" s="20"/>
      <c r="E33" s="20"/>
      <c r="F33" s="20"/>
      <c r="G33" s="20"/>
    </row>
    <row r="34" customFormat="false" ht="15.75" hidden="false" customHeight="true" outlineLevel="0" collapsed="false">
      <c r="A34" s="20"/>
      <c r="B34" s="20"/>
      <c r="C34" s="20"/>
      <c r="D34" s="20"/>
      <c r="E34" s="20"/>
      <c r="F34" s="20"/>
      <c r="G34" s="20"/>
    </row>
    <row r="35" customFormat="false" ht="15.75" hidden="false" customHeight="true" outlineLevel="0" collapsed="false">
      <c r="A35" s="20"/>
      <c r="B35" s="20"/>
      <c r="C35" s="20"/>
      <c r="D35" s="20"/>
      <c r="E35" s="20"/>
      <c r="F35" s="20"/>
      <c r="G35" s="20"/>
    </row>
    <row r="36" customFormat="false" ht="15.75" hidden="false" customHeight="true" outlineLevel="0" collapsed="false">
      <c r="A36" s="20"/>
      <c r="B36" s="20"/>
      <c r="C36" s="20"/>
      <c r="D36" s="20"/>
      <c r="E36" s="20"/>
      <c r="F36" s="20"/>
      <c r="G36" s="20"/>
    </row>
    <row r="37" customFormat="false" ht="15.75" hidden="false" customHeight="true" outlineLevel="0" collapsed="false">
      <c r="A37" s="20"/>
      <c r="B37" s="20"/>
      <c r="C37" s="20"/>
      <c r="D37" s="20"/>
      <c r="E37" s="20"/>
      <c r="F37" s="20"/>
      <c r="G37" s="20"/>
    </row>
    <row r="38" customFormat="false" ht="15.75" hidden="false" customHeight="true" outlineLevel="0" collapsed="false">
      <c r="A38" s="20"/>
      <c r="B38" s="20"/>
      <c r="C38" s="20"/>
      <c r="D38" s="20"/>
      <c r="E38" s="20"/>
      <c r="F38" s="20"/>
      <c r="G38" s="20"/>
    </row>
    <row r="39" customFormat="false" ht="15.75" hidden="false" customHeight="true" outlineLevel="0" collapsed="false">
      <c r="A39" s="20"/>
      <c r="B39" s="20"/>
      <c r="C39" s="20"/>
      <c r="D39" s="20"/>
      <c r="E39" s="20"/>
      <c r="F39" s="20"/>
      <c r="G39" s="20"/>
    </row>
    <row r="40" customFormat="false" ht="15.75" hidden="false" customHeight="true" outlineLevel="0" collapsed="false">
      <c r="A40" s="20"/>
      <c r="B40" s="20"/>
      <c r="C40" s="20"/>
      <c r="D40" s="20"/>
      <c r="E40" s="20"/>
      <c r="F40" s="20"/>
      <c r="G40" s="20"/>
    </row>
    <row r="41" customFormat="false" ht="15.75" hidden="false" customHeight="true" outlineLevel="0" collapsed="false">
      <c r="A41" s="20"/>
      <c r="B41" s="20"/>
      <c r="C41" s="20"/>
      <c r="D41" s="20"/>
      <c r="E41" s="20"/>
      <c r="F41" s="20"/>
      <c r="G41" s="20"/>
    </row>
    <row r="42" customFormat="false" ht="15.75" hidden="false" customHeight="true" outlineLevel="0" collapsed="false">
      <c r="A42" s="20"/>
      <c r="B42" s="20"/>
      <c r="C42" s="20"/>
      <c r="D42" s="20"/>
      <c r="E42" s="20"/>
      <c r="F42" s="20"/>
      <c r="G42" s="20"/>
    </row>
    <row r="43" customFormat="false" ht="15.75" hidden="false" customHeight="true" outlineLevel="0" collapsed="false">
      <c r="A43" s="20"/>
      <c r="B43" s="20"/>
      <c r="C43" s="20"/>
      <c r="D43" s="20"/>
      <c r="E43" s="20"/>
      <c r="F43" s="20"/>
      <c r="G43" s="20"/>
    </row>
    <row r="44" customFormat="false" ht="15.75" hidden="false" customHeight="true" outlineLevel="0" collapsed="false">
      <c r="A44" s="20"/>
      <c r="B44" s="20"/>
      <c r="C44" s="20"/>
      <c r="D44" s="20"/>
      <c r="E44" s="20"/>
      <c r="F44" s="20"/>
      <c r="G44" s="20"/>
    </row>
    <row r="45" customFormat="false" ht="15.75" hidden="false" customHeight="true" outlineLevel="0" collapsed="false">
      <c r="A45" s="20"/>
      <c r="B45" s="20"/>
      <c r="C45" s="20"/>
      <c r="D45" s="20"/>
      <c r="E45" s="20"/>
      <c r="F45" s="20"/>
      <c r="G45" s="20"/>
    </row>
    <row r="46" customFormat="false" ht="15.75" hidden="false" customHeight="true" outlineLevel="0" collapsed="false">
      <c r="A46" s="20"/>
      <c r="B46" s="20"/>
      <c r="C46" s="20"/>
      <c r="D46" s="20"/>
      <c r="E46" s="20"/>
      <c r="F46" s="20"/>
      <c r="G46" s="20"/>
    </row>
    <row r="47" customFormat="false" ht="15.75" hidden="false" customHeight="true" outlineLevel="0" collapsed="false">
      <c r="A47" s="20"/>
      <c r="B47" s="20"/>
      <c r="C47" s="20"/>
      <c r="D47" s="20"/>
      <c r="E47" s="20"/>
      <c r="F47" s="20"/>
      <c r="G47" s="20"/>
    </row>
    <row r="48" customFormat="false" ht="15.75" hidden="false" customHeight="true" outlineLevel="0" collapsed="false">
      <c r="A48" s="20"/>
      <c r="B48" s="20"/>
      <c r="C48" s="20"/>
      <c r="D48" s="20"/>
      <c r="E48" s="20"/>
      <c r="F48" s="20"/>
      <c r="G48" s="20"/>
    </row>
    <row r="49" customFormat="false" ht="15.75" hidden="false" customHeight="true" outlineLevel="0" collapsed="false">
      <c r="A49" s="20"/>
      <c r="B49" s="20"/>
      <c r="C49" s="20"/>
      <c r="D49" s="20"/>
      <c r="E49" s="20"/>
      <c r="F49" s="20"/>
      <c r="G49" s="20"/>
    </row>
    <row r="50" customFormat="false" ht="15.75" hidden="false" customHeight="true" outlineLevel="0" collapsed="false">
      <c r="A50" s="20"/>
      <c r="B50" s="20"/>
      <c r="C50" s="20"/>
      <c r="D50" s="20"/>
      <c r="E50" s="20"/>
      <c r="F50" s="20"/>
      <c r="G50" s="20"/>
    </row>
    <row r="51" customFormat="false" ht="15.75" hidden="false" customHeight="true" outlineLevel="0" collapsed="false">
      <c r="A51" s="20"/>
      <c r="B51" s="20"/>
      <c r="C51" s="20"/>
      <c r="D51" s="20"/>
      <c r="E51" s="20"/>
      <c r="F51" s="20"/>
      <c r="G51" s="20"/>
    </row>
    <row r="52" customFormat="false" ht="15.75" hidden="false" customHeight="true" outlineLevel="0" collapsed="false">
      <c r="A52" s="20"/>
      <c r="B52" s="20"/>
      <c r="C52" s="20"/>
      <c r="D52" s="20"/>
      <c r="E52" s="20"/>
      <c r="F52" s="20"/>
      <c r="G52" s="20"/>
    </row>
    <row r="53" customFormat="false" ht="15.75" hidden="false" customHeight="true" outlineLevel="0" collapsed="false">
      <c r="A53" s="20"/>
      <c r="B53" s="20"/>
      <c r="C53" s="20"/>
      <c r="D53" s="20"/>
      <c r="E53" s="20"/>
      <c r="F53" s="20"/>
      <c r="G53" s="20"/>
    </row>
    <row r="54" customFormat="false" ht="15.75" hidden="false" customHeight="true" outlineLevel="0" collapsed="false">
      <c r="A54" s="20"/>
      <c r="B54" s="20"/>
      <c r="C54" s="20"/>
      <c r="D54" s="20"/>
      <c r="E54" s="20"/>
      <c r="F54" s="20"/>
      <c r="G54" s="20"/>
    </row>
    <row r="55" customFormat="false" ht="15.75" hidden="false" customHeight="true" outlineLevel="0" collapsed="false">
      <c r="A55" s="20"/>
      <c r="B55" s="20"/>
      <c r="C55" s="20"/>
      <c r="D55" s="20"/>
      <c r="E55" s="20"/>
      <c r="F55" s="20"/>
      <c r="G55" s="20"/>
    </row>
    <row r="56" customFormat="false" ht="15.75" hidden="false" customHeight="true" outlineLevel="0" collapsed="false">
      <c r="A56" s="20"/>
      <c r="B56" s="20"/>
      <c r="C56" s="20"/>
      <c r="D56" s="20"/>
      <c r="E56" s="20"/>
      <c r="F56" s="20"/>
      <c r="G56" s="20"/>
    </row>
    <row r="57" customFormat="false" ht="15.75" hidden="false" customHeight="true" outlineLevel="0" collapsed="false">
      <c r="A57" s="20"/>
      <c r="B57" s="20"/>
      <c r="C57" s="20"/>
      <c r="D57" s="20"/>
      <c r="E57" s="20"/>
      <c r="F57" s="20"/>
      <c r="G57" s="20"/>
    </row>
    <row r="58" customFormat="false" ht="15.75" hidden="false" customHeight="true" outlineLevel="0" collapsed="false">
      <c r="A58" s="20"/>
      <c r="B58" s="20"/>
      <c r="C58" s="20"/>
      <c r="D58" s="20"/>
      <c r="E58" s="20"/>
      <c r="F58" s="20"/>
      <c r="G58" s="20"/>
    </row>
    <row r="59" customFormat="false" ht="15.75" hidden="false" customHeight="true" outlineLevel="0" collapsed="false">
      <c r="A59" s="20"/>
      <c r="B59" s="20"/>
      <c r="C59" s="20"/>
      <c r="D59" s="20"/>
      <c r="E59" s="20"/>
      <c r="F59" s="20"/>
      <c r="G59" s="20"/>
    </row>
    <row r="60" customFormat="false" ht="15.75" hidden="false" customHeight="true" outlineLevel="0" collapsed="false">
      <c r="A60" s="20"/>
      <c r="B60" s="20"/>
      <c r="C60" s="20"/>
      <c r="D60" s="20"/>
      <c r="E60" s="20"/>
      <c r="F60" s="20"/>
      <c r="G60" s="20"/>
    </row>
  </sheetData>
  <mergeCells count="1">
    <mergeCell ref="A1:G1"/>
  </mergeCells>
  <dataValidations count="2">
    <dataValidation allowBlank="true" errorStyle="stop" operator="between" showDropDown="false" showErrorMessage="false" showInputMessage="false" sqref="B3:B60" type="list">
      <formula1>"Critical,Major,Minor"</formula1>
      <formula2>0</formula2>
    </dataValidation>
    <dataValidation allowBlank="true" errorStyle="stop" operator="between" showDropDown="false" showErrorMessage="false" showInputMessage="false" sqref="C3:C60" type="list">
      <formula1>"Open,Fixed,Retest,Closed"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2"/>
    <col collapsed="false" customWidth="true" hidden="false" outlineLevel="0" max="2" min="2" style="1" width="40"/>
  </cols>
  <sheetData>
    <row r="1" customFormat="false" ht="30" hidden="false" customHeight="true" outlineLevel="0" collapsed="false">
      <c r="A1" s="14" t="s">
        <v>224</v>
      </c>
      <c r="B1" s="14"/>
      <c r="C1" s="14"/>
      <c r="D1" s="14"/>
    </row>
    <row r="3" customFormat="false" ht="15" hidden="false" customHeight="true" outlineLevel="0" collapsed="false">
      <c r="A3" s="21" t="s">
        <v>225</v>
      </c>
    </row>
    <row r="4" customFormat="false" ht="15" hidden="false" customHeight="true" outlineLevel="0" collapsed="false">
      <c r="A4" s="18" t="s">
        <v>226</v>
      </c>
      <c r="B4" s="19" t="n">
        <f aca="false">COUNTA('Test Scripts'!A3:A60)</f>
        <v>27</v>
      </c>
    </row>
    <row r="5" customFormat="false" ht="15" hidden="false" customHeight="true" outlineLevel="0" collapsed="false">
      <c r="A5" s="18" t="s">
        <v>227</v>
      </c>
      <c r="B5" s="19" t="n">
        <f aca="false">COUNTIF('Test Scripts'!I3:I60,"Pass")</f>
        <v>0</v>
      </c>
    </row>
    <row r="6" customFormat="false" ht="15" hidden="false" customHeight="true" outlineLevel="0" collapsed="false">
      <c r="A6" s="18" t="s">
        <v>228</v>
      </c>
      <c r="B6" s="19" t="n">
        <f aca="false">COUNTIF('Test Scripts'!I3:I60,"Fail")</f>
        <v>0</v>
      </c>
    </row>
    <row r="7" customFormat="false" ht="15" hidden="false" customHeight="true" outlineLevel="0" collapsed="false">
      <c r="A7" s="18" t="s">
        <v>229</v>
      </c>
      <c r="B7" s="19" t="n">
        <f aca="false">COUNTIF('Test Scripts'!I3:I60,"Blocked")</f>
        <v>0</v>
      </c>
    </row>
    <row r="8" customFormat="false" ht="15" hidden="false" customHeight="true" outlineLevel="0" collapsed="false">
      <c r="A8" s="18" t="s">
        <v>230</v>
      </c>
      <c r="B8" s="19" t="n">
        <f aca="false">COUNTIF('Test Scripts'!I3:I60,"In Progress")</f>
        <v>0</v>
      </c>
    </row>
    <row r="9" customFormat="false" ht="15" hidden="false" customHeight="true" outlineLevel="0" collapsed="false">
      <c r="A9" s="18" t="s">
        <v>231</v>
      </c>
      <c r="B9" s="19" t="n">
        <f aca="false">B4-B5-B6-B7-B8</f>
        <v>27</v>
      </c>
    </row>
    <row r="10" customFormat="false" ht="15" hidden="false" customHeight="true" outlineLevel="0" collapsed="false">
      <c r="A10" s="18" t="s">
        <v>232</v>
      </c>
      <c r="B10" s="22" t="n">
        <f aca="false">IF((B5+B6)=0,0,B5/(B5+B6))</f>
        <v>0</v>
      </c>
    </row>
    <row r="12" customFormat="false" ht="15" hidden="false" customHeight="true" outlineLevel="0" collapsed="false">
      <c r="A12" s="21" t="s">
        <v>233</v>
      </c>
    </row>
    <row r="13" customFormat="false" ht="15" hidden="false" customHeight="true" outlineLevel="0" collapsed="false">
      <c r="A13" s="18" t="s">
        <v>234</v>
      </c>
      <c r="B13" s="19" t="n">
        <f aca="false">COUNTIF('Test Scripts'!D3:D60,"Critical")-COUNTIFS('Test Scripts'!D3:D60,"Critical",'Test Scripts'!I3:I60,"Pass")</f>
        <v>9</v>
      </c>
    </row>
    <row r="14" customFormat="false" ht="15" hidden="false" customHeight="true" outlineLevel="0" collapsed="false">
      <c r="A14" s="18" t="s">
        <v>235</v>
      </c>
      <c r="B14" s="19" t="n">
        <f aca="false">COUNTIFS('Defect Log'!$B$3:$B$60,"Critical",'Defect Log'!$C$3:$C$60,"Open")+COUNTIFS('Defect Log'!$B$3:$B$60,"Major",'Defect Log'!$C$3:$C$60,"Open")</f>
        <v>0</v>
      </c>
    </row>
    <row r="15" customFormat="false" ht="15" hidden="false" customHeight="true" outlineLevel="0" collapsed="false">
      <c r="A15" s="18" t="s">
        <v>236</v>
      </c>
      <c r="B15" s="19" t="n">
        <f aca="false">COUNTIF(Traceability!$D$3:$D$29,"N (GAP)")</f>
        <v>0</v>
      </c>
    </row>
    <row r="16" customFormat="false" ht="15" hidden="false" customHeight="true" outlineLevel="0" collapsed="false">
      <c r="A16" s="23" t="s">
        <v>237</v>
      </c>
      <c r="B16" s="24" t="str">
        <f aca="false">IF(AND(B13=0,B14=0,B15=0),"READY for sign-off","NOT ready - blocked")</f>
        <v>NOT ready - blocked</v>
      </c>
    </row>
    <row r="18" customFormat="false" ht="15" hidden="false" customHeight="true" outlineLevel="0" collapsed="false">
      <c r="A18" s="21" t="s">
        <v>238</v>
      </c>
    </row>
    <row r="19" customFormat="false" ht="15" hidden="false" customHeight="true" outlineLevel="0" collapsed="false">
      <c r="A19" s="18" t="s">
        <v>239</v>
      </c>
      <c r="B19" s="25"/>
    </row>
    <row r="20" customFormat="false" ht="15" hidden="false" customHeight="true" outlineLevel="0" collapsed="false">
      <c r="A20" s="18" t="s">
        <v>240</v>
      </c>
      <c r="B20" s="25"/>
    </row>
    <row r="21" customFormat="false" ht="15" hidden="false" customHeight="true" outlineLevel="0" collapsed="false">
      <c r="A21" s="18" t="s">
        <v>241</v>
      </c>
      <c r="B21" s="25"/>
    </row>
    <row r="22" customFormat="false" ht="15" hidden="false" customHeight="true" outlineLevel="0" collapsed="false">
      <c r="A22" s="18" t="s">
        <v>242</v>
      </c>
      <c r="B22" s="25"/>
    </row>
    <row r="24" customFormat="false" ht="15" hidden="false" customHeight="true" outlineLevel="0" collapsed="false">
      <c r="A24" s="26" t="s">
        <v>243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2026-07-07T13:30:55Z</dcterms:created>
  <dc:creator>openpyxl</dc:creator>
  <dc:description/>
  <dc:language>en-US</dc:language>
  <cp:lastModifiedBy/>
  <dcterms:modified xsi:type="dcterms:W3CDTF">2026-07-07T16:53:41Z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